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05.xml" ContentType="application/vnd.openxmlformats-officedocument.spreadsheetml.worksheet+xml"/>
  <Override PartName="/xl/worksheets/sheet106.xml" ContentType="application/vnd.openxmlformats-officedocument.spreadsheetml.worksheet+xml"/>
  <Override PartName="/xl/worksheets/sheet10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3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4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9.xml" ContentType="application/vnd.openxmlformats-officedocument.spreadsheetml.revisionLog+xml"/>
  <Override PartName="/xl/revisions/revisionLog8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12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11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10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workbookProtection lockRevision="1"/>
  <bookViews>
    <workbookView xWindow="-120" yWindow="-120" windowWidth="16605" windowHeight="9435" firstSheet="78" activeTab="85"/>
  </bookViews>
  <sheets>
    <sheet name="1 апреля" sheetId="1" state="hidden" r:id="rId1"/>
    <sheet name="Лист1" sheetId="21" state="hidden" r:id="rId2"/>
    <sheet name="Лист2" sheetId="22" state="hidden" r:id="rId3"/>
    <sheet name="1 апр." sheetId="2" state="hidden" r:id="rId4"/>
    <sheet name="Лист3" sheetId="25" state="hidden" r:id="rId5"/>
    <sheet name="Лист4" sheetId="26" state="hidden" r:id="rId6"/>
    <sheet name="Лист5" sheetId="27" state="hidden" r:id="rId7"/>
    <sheet name="Лист6" sheetId="28" state="hidden" r:id="rId8"/>
    <sheet name="Лист7" sheetId="29" state="hidden" r:id="rId9"/>
    <sheet name="Лист8" sheetId="30" state="hidden" r:id="rId10"/>
    <sheet name="Лист9" sheetId="31" state="hidden" r:id="rId11"/>
    <sheet name="Лист10" sheetId="32" state="hidden" r:id="rId12"/>
    <sheet name="Лист11" sheetId="33" state="hidden" r:id="rId13"/>
    <sheet name="Лист12" sheetId="34" state="hidden" r:id="rId14"/>
    <sheet name="Лист13" sheetId="35" state="hidden" r:id="rId15"/>
    <sheet name="Лист14" sheetId="36" state="hidden" r:id="rId16"/>
    <sheet name="Лист15" sheetId="37" state="hidden" r:id="rId17"/>
    <sheet name="Лист16" sheetId="38" state="hidden" r:id="rId18"/>
    <sheet name="Лист17" sheetId="39" state="hidden" r:id="rId19"/>
    <sheet name="Лист18" sheetId="40" state="hidden" r:id="rId20"/>
    <sheet name="Лист19" sheetId="41" state="hidden" r:id="rId21"/>
    <sheet name="Лист20" sheetId="42" state="hidden" r:id="rId22"/>
    <sheet name="Лист21" sheetId="43" state="hidden" r:id="rId23"/>
    <sheet name="Лист22" sheetId="44" state="hidden" r:id="rId24"/>
    <sheet name="Лист23" sheetId="45" state="hidden" r:id="rId25"/>
    <sheet name="2 апр." sheetId="3" state="hidden" r:id="rId26"/>
    <sheet name="3 апр." sheetId="4" state="hidden" r:id="rId27"/>
    <sheet name="2  мая" sheetId="5" state="hidden" r:id="rId28"/>
    <sheet name="1 июля" sheetId="6" state="hidden" r:id="rId29"/>
    <sheet name="6 мая" sheetId="7" state="hidden" r:id="rId30"/>
    <sheet name="2 июля" sheetId="8" state="hidden" r:id="rId31"/>
    <sheet name="Лист24" sheetId="48" state="hidden" r:id="rId32"/>
    <sheet name="3 июля" sheetId="9" state="hidden" r:id="rId33"/>
    <sheet name="11 апр." sheetId="10" state="hidden" r:id="rId34"/>
    <sheet name="12 апр." sheetId="11" state="hidden" r:id="rId35"/>
    <sheet name="15 апр." sheetId="12" state="hidden" r:id="rId36"/>
    <sheet name="13 мая" sheetId="13" state="hidden" r:id="rId37"/>
    <sheet name="14 мая" sheetId="14" state="hidden" r:id="rId38"/>
    <sheet name="15 мая" sheetId="15" state="hidden" r:id="rId39"/>
    <sheet name="16 мая" sheetId="16" state="hidden" r:id="rId40"/>
    <sheet name="17 мая" sheetId="17" state="hidden" r:id="rId41"/>
    <sheet name="20 мая" sheetId="18" state="hidden" r:id="rId42"/>
    <sheet name="1 августа" sheetId="19" state="hidden" r:id="rId43"/>
    <sheet name="2 августа" sheetId="20" state="hidden" r:id="rId44"/>
    <sheet name="01 июля" sheetId="72" state="hidden" r:id="rId45"/>
    <sheet name="02 июля" sheetId="49" state="hidden" r:id="rId46"/>
    <sheet name="03 июля" sheetId="60" state="hidden" r:id="rId47"/>
    <sheet name="01 августа" sheetId="47" state="hidden" r:id="rId48"/>
    <sheet name="1 сентября" sheetId="61" state="hidden" r:id="rId49"/>
    <sheet name="02 сентября" sheetId="52" state="hidden" r:id="rId50"/>
    <sheet name="1 октября" sheetId="54" state="hidden" r:id="rId51"/>
    <sheet name="2 октября" sheetId="55" state="hidden" r:id="rId52"/>
    <sheet name="3 октября" sheetId="66" state="hidden" r:id="rId53"/>
    <sheet name="Лист26" sheetId="92" state="hidden" r:id="rId54"/>
    <sheet name="01 апреля" sheetId="70" state="hidden" r:id="rId55"/>
    <sheet name="02 апреля" sheetId="71" state="hidden" r:id="rId56"/>
    <sheet name="03 апреля" sheetId="65" state="hidden" r:id="rId57"/>
    <sheet name="04 апреля" sheetId="56" state="hidden" r:id="rId58"/>
    <sheet name="10 апреля" sheetId="50" state="hidden" r:id="rId59"/>
    <sheet name="11 апреля" sheetId="51" state="hidden" r:id="rId60"/>
    <sheet name="Лист25" sheetId="68" state="hidden" r:id="rId61"/>
    <sheet name="4 марта" sheetId="53" state="hidden" r:id="rId62"/>
    <sheet name="1 декабря" sheetId="75" state="hidden" r:id="rId63"/>
    <sheet name="2 декабря" sheetId="81" state="hidden" r:id="rId64"/>
    <sheet name="2 марта" sheetId="87" r:id="rId65"/>
    <sheet name="3 марта" sheetId="88" r:id="rId66"/>
    <sheet name="04 марта" sheetId="89" r:id="rId67"/>
    <sheet name="5 марта" sheetId="90" r:id="rId68"/>
    <sheet name="6 марта" sheetId="91" r:id="rId69"/>
    <sheet name="10 марта" sheetId="93" r:id="rId70"/>
    <sheet name="11 марта" sheetId="94" r:id="rId71"/>
    <sheet name="17 декабря" sheetId="95" state="hidden" r:id="rId72"/>
    <sheet name="12 марта" sheetId="96" r:id="rId73"/>
    <sheet name="13 марта" sheetId="97" r:id="rId74"/>
    <sheet name="16 марта" sheetId="98" r:id="rId75"/>
    <sheet name="17 марта" sheetId="99" r:id="rId76"/>
    <sheet name="18 марта" sheetId="100" r:id="rId77"/>
    <sheet name="19 марта" sheetId="101" r:id="rId78"/>
    <sheet name="23 марта" sheetId="102" r:id="rId79"/>
    <sheet name="24 марта" sheetId="103" r:id="rId80"/>
    <sheet name="25 марта" sheetId="104" r:id="rId81"/>
    <sheet name="26 марта" sheetId="105" r:id="rId82"/>
    <sheet name="27 марта" sheetId="82" r:id="rId83"/>
    <sheet name="30 марта" sheetId="83" r:id="rId84"/>
    <sheet name="31 марта" sheetId="107" state="hidden" r:id="rId85"/>
    <sheet name="31 Мартаа" sheetId="85" r:id="rId86"/>
    <sheet name="Лист28" sheetId="106" state="hidden" r:id="rId87"/>
    <sheet name="14 ноября" sheetId="80" state="hidden" r:id="rId88"/>
    <sheet name="13 ноября" sheetId="79" state="hidden" r:id="rId89"/>
    <sheet name="12 ноября" sheetId="74" state="hidden" r:id="rId90"/>
    <sheet name="11 ноября" sheetId="73" state="hidden" r:id="rId91"/>
    <sheet name="10 ноября" sheetId="69" state="hidden" r:id="rId92"/>
    <sheet name="7 ноября" sheetId="78" state="hidden" r:id="rId93"/>
    <sheet name="5 ноября" sheetId="59" state="hidden" r:id="rId94"/>
    <sheet name="1 ноября" sheetId="67" state="hidden" r:id="rId95"/>
    <sheet name="ноябрь" sheetId="58" state="hidden" r:id="rId96"/>
    <sheet name="9 октября" sheetId="77" state="hidden" r:id="rId97"/>
    <sheet name="Лист27" sheetId="86" state="hidden" r:id="rId98"/>
    <sheet name="Лист31" sheetId="84" state="hidden" r:id="rId99"/>
    <sheet name="2 июня" sheetId="57" state="hidden" r:id="rId100"/>
    <sheet name="30 май" sheetId="76" state="hidden" r:id="rId101"/>
    <sheet name="23 сентября" sheetId="62" state="hidden" r:id="rId102"/>
    <sheet name="24 сентября" sheetId="63" state="hidden" r:id="rId103"/>
    <sheet name="25 сентября" sheetId="64" state="hidden" r:id="rId104"/>
    <sheet name="2 сентября" sheetId="46" state="hidden" r:id="rId105"/>
    <sheet name="1 апреля " sheetId="23" state="hidden" r:id="rId106"/>
    <sheet name="2 апреля" sheetId="24" state="hidden" r:id="rId107"/>
  </sheets>
  <calcPr calcId="162913"/>
  <customWorkbookViews>
    <customWorkbookView name="Пользователь - Личное представление" guid="{7D113E4B-2489-4A93-A066-E9128A217E1E}" mergeInterval="0" personalView="1" maximized="1" xWindow="-8" yWindow="-8" windowWidth="1382" windowHeight="744" activeSheetId="85"/>
    <customWorkbookView name="Admin - Личное представление" guid="{06E0BFEC-26B1-439F-9F91-D4251EABDD05}" mergeInterval="0" personalView="1" maximized="1" xWindow="-8" yWindow="-8" windowWidth="1936" windowHeight="1048" activeSheetId="50"/>
    <customWorkbookView name="Наталья - Личное представление" guid="{CF323A0F-1DFE-4557-8BFE-A46AAA93D43C}" mergeInterval="0" personalView="1" maximized="1" windowWidth="1362" windowHeight="495" activeSheetId="3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Эльвир - Личное представление" guid="{C9C26154-0979-4920-B652-51709B043797}" mergeInterval="0" personalView="1" maximized="1" xWindow="1" yWindow="1" windowWidth="1276" windowHeight="794" activeSheetId="56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6" i="105" l="1"/>
  <c r="E28" i="104"/>
  <c r="F26" i="103"/>
  <c r="F27" i="102"/>
  <c r="F25" i="101" l="1"/>
  <c r="D23" i="100"/>
  <c r="D21" i="99"/>
  <c r="D28" i="98"/>
  <c r="D26" i="97"/>
  <c r="E27" i="96"/>
  <c r="D27" i="95"/>
  <c r="E26" i="94"/>
  <c r="D28" i="93"/>
  <c r="E26" i="69" l="1"/>
  <c r="E27" i="91"/>
  <c r="E27" i="90"/>
  <c r="E26" i="89"/>
  <c r="E24" i="88"/>
  <c r="E26" i="87"/>
  <c r="E28" i="85"/>
  <c r="E26" i="83"/>
  <c r="E27" i="82"/>
  <c r="F26" i="80"/>
  <c r="E27" i="79"/>
  <c r="E25" i="74"/>
  <c r="E27" i="73"/>
  <c r="E27" i="81" l="1"/>
  <c r="E27" i="78" l="1"/>
  <c r="E26" i="77"/>
  <c r="E25" i="76" l="1"/>
  <c r="E28" i="75"/>
  <c r="E27" i="55" l="1"/>
  <c r="E30" i="54"/>
  <c r="E28" i="56" l="1"/>
  <c r="E28" i="50"/>
  <c r="E28" i="61" l="1"/>
  <c r="E26" i="71"/>
  <c r="E29" i="70"/>
  <c r="E28" i="51"/>
  <c r="E27" i="72"/>
  <c r="E29" i="57"/>
  <c r="E27" i="65"/>
  <c r="E28" i="47"/>
  <c r="E27" i="60"/>
  <c r="E28" i="58"/>
  <c r="E29" i="67"/>
  <c r="E31" i="53"/>
  <c r="E29" i="66" l="1"/>
  <c r="E31" i="63" l="1"/>
  <c r="E29" i="64"/>
  <c r="E28" i="62"/>
  <c r="E29" i="59"/>
  <c r="E31" i="8" l="1"/>
  <c r="E29" i="9"/>
  <c r="E28" i="7"/>
  <c r="E30" i="46" l="1"/>
  <c r="E28" i="24" l="1"/>
  <c r="E29" i="23"/>
  <c r="E29" i="1"/>
  <c r="E28" i="3"/>
  <c r="E29" i="4"/>
  <c r="E28" i="5"/>
  <c r="E28" i="6"/>
  <c r="E29" i="10"/>
  <c r="E30" i="11"/>
  <c r="E28" i="12"/>
  <c r="E29" i="13"/>
  <c r="E28" i="14" l="1"/>
  <c r="E27" i="15"/>
  <c r="E28" i="16" l="1"/>
  <c r="E31" i="17" l="1"/>
  <c r="E29" i="18"/>
  <c r="E29" i="20"/>
  <c r="E28" i="19"/>
</calcChain>
</file>

<file path=xl/sharedStrings.xml><?xml version="1.0" encoding="utf-8"?>
<sst xmlns="http://schemas.openxmlformats.org/spreadsheetml/2006/main" count="3596" uniqueCount="319">
  <si>
    <t>День</t>
  </si>
  <si>
    <t>Блюдо</t>
  </si>
  <si>
    <t>Хлеб пшеничный</t>
  </si>
  <si>
    <t>Хлеб ржаной</t>
  </si>
  <si>
    <t>Д/сад</t>
  </si>
  <si>
    <t>09.00</t>
  </si>
  <si>
    <t>Ужин/кичке аш</t>
  </si>
  <si>
    <t>Согласно контракту</t>
  </si>
  <si>
    <t>Бутерброд с маслом сливочным</t>
  </si>
  <si>
    <t>грамм</t>
  </si>
  <si>
    <t>ккал</t>
  </si>
  <si>
    <t>С 3 лет</t>
  </si>
  <si>
    <t>до 7 лет</t>
  </si>
  <si>
    <t>180/6</t>
  </si>
  <si>
    <t>30/5</t>
  </si>
  <si>
    <t>180/5</t>
  </si>
  <si>
    <t>180</t>
  </si>
  <si>
    <t>45</t>
  </si>
  <si>
    <t>20</t>
  </si>
  <si>
    <t>30</t>
  </si>
  <si>
    <t>Сок</t>
  </si>
  <si>
    <t>180/11/7</t>
  </si>
  <si>
    <t>Рассольник ленинградский с куриными фрикадельками, со сметаной</t>
  </si>
  <si>
    <t>Макаронные изделия отварные с овощами</t>
  </si>
  <si>
    <t>Кисель</t>
  </si>
  <si>
    <t>Каша геркулесовая молочная с маслом сливочным</t>
  </si>
  <si>
    <t>Кофейный напиток с молоком</t>
  </si>
  <si>
    <t>Молоко кипяченое</t>
  </si>
  <si>
    <t>Напиток из шиповника</t>
  </si>
  <si>
    <t>70/3</t>
  </si>
  <si>
    <t>130</t>
  </si>
  <si>
    <t>152,36 руб</t>
  </si>
  <si>
    <t>№2024.617</t>
  </si>
  <si>
    <t>от 23.12.2023 г.</t>
  </si>
  <si>
    <t>Салат из свеклы с сыром</t>
  </si>
  <si>
    <t>60</t>
  </si>
  <si>
    <t>Котлеты рыбные с маслом сливочным</t>
  </si>
  <si>
    <t>Кондитерские изделия (печенье)</t>
  </si>
  <si>
    <t xml:space="preserve">Капуста тушеная с мясом </t>
  </si>
  <si>
    <t>МБДОУ "ЦРР-д/с № 22"Алсу"</t>
  </si>
  <si>
    <t>Завтрак/иртәнге аш</t>
  </si>
  <si>
    <t>Обед/төшке аш</t>
  </si>
  <si>
    <t>Полдник/төштән соңгы аш</t>
  </si>
  <si>
    <t>апельсин</t>
  </si>
  <si>
    <t>100</t>
  </si>
  <si>
    <t>хлеб пшеничный</t>
  </si>
  <si>
    <t>25</t>
  </si>
  <si>
    <t>Каша пшеничная молочная с маслом сливочным</t>
  </si>
  <si>
    <t>180/3</t>
  </si>
  <si>
    <t>Чай с молоком и сахаром</t>
  </si>
  <si>
    <t>Бутерброд с сыром,  маслом сливочным</t>
  </si>
  <si>
    <t>30/5/5</t>
  </si>
  <si>
    <t>огурцы соленые</t>
  </si>
  <si>
    <t>50</t>
  </si>
  <si>
    <t>суп лапша домашняя на курином б-не, с мясом птицы</t>
  </si>
  <si>
    <t>180/10</t>
  </si>
  <si>
    <t>Жаркое из птицы по домашнему</t>
  </si>
  <si>
    <t>Напиток из сухофруктов</t>
  </si>
  <si>
    <t>кисломолочный напиток</t>
  </si>
  <si>
    <t>Ватрушка с творогом</t>
  </si>
  <si>
    <t>90</t>
  </si>
  <si>
    <t>чай с сахаром и лимоном</t>
  </si>
  <si>
    <t>180/6/7</t>
  </si>
  <si>
    <t>Каша манная молочная с маслом сливочным</t>
  </si>
  <si>
    <t xml:space="preserve">Какао с молоком </t>
  </si>
  <si>
    <t>Апельсин</t>
  </si>
  <si>
    <t>Икра кабачковая</t>
  </si>
  <si>
    <t>Щи со свежей капустой с картофелем на курином б-не, с куриными фрикадельками и со сметаной</t>
  </si>
  <si>
    <t>Биточки домашние</t>
  </si>
  <si>
    <t>70</t>
  </si>
  <si>
    <t>Рис отварной рассыпчатый с маслом сливочным</t>
  </si>
  <si>
    <t>130/20</t>
  </si>
  <si>
    <t>Компот из изюма</t>
  </si>
  <si>
    <t>Омлет натуральный</t>
  </si>
  <si>
    <t>150</t>
  </si>
  <si>
    <t>Чай с сахаром</t>
  </si>
  <si>
    <r>
      <t>Завтрак/</t>
    </r>
    <r>
      <rPr>
        <b/>
        <sz val="11"/>
        <color theme="8" tint="-0.249977111117893"/>
        <rFont val="Calibri"/>
        <family val="2"/>
        <charset val="204"/>
        <scheme val="minor"/>
      </rPr>
      <t>иртәнге аш</t>
    </r>
  </si>
  <si>
    <r>
      <t>Обед/</t>
    </r>
    <r>
      <rPr>
        <b/>
        <sz val="11"/>
        <color theme="8" tint="-0.249977111117893"/>
        <rFont val="Calibri"/>
        <family val="2"/>
        <charset val="204"/>
        <scheme val="minor"/>
      </rPr>
      <t>төшке аш</t>
    </r>
  </si>
  <si>
    <r>
      <t>Полдник/</t>
    </r>
    <r>
      <rPr>
        <b/>
        <sz val="11"/>
        <color theme="8" tint="-0.249977111117893"/>
        <rFont val="Calibri"/>
        <family val="2"/>
        <charset val="204"/>
        <scheme val="minor"/>
      </rPr>
      <t>төштән соңгы аш</t>
    </r>
  </si>
  <si>
    <r>
      <t>Ужин/</t>
    </r>
    <r>
      <rPr>
        <b/>
        <sz val="11"/>
        <color theme="8" tint="-0.249977111117893"/>
        <rFont val="Calibri"/>
        <family val="2"/>
        <charset val="204"/>
        <scheme val="minor"/>
      </rPr>
      <t>кичке аш</t>
    </r>
  </si>
  <si>
    <t>Каша кукурузная молочная с маслом сливочным</t>
  </si>
  <si>
    <t xml:space="preserve">Кофейный напиток с молоком </t>
  </si>
  <si>
    <t>Сыр порционно</t>
  </si>
  <si>
    <t>10</t>
  </si>
  <si>
    <t>Салат из квашенной капусты</t>
  </si>
  <si>
    <t>Суп картофельный с клецками на мясном б-не с мясом</t>
  </si>
  <si>
    <t>Гуляш из отварной говядины</t>
  </si>
  <si>
    <t>40/40</t>
  </si>
  <si>
    <t>Пюре картофельное</t>
  </si>
  <si>
    <t>140</t>
  </si>
  <si>
    <t>Компот из свежих фруктов</t>
  </si>
  <si>
    <t>Кефир</t>
  </si>
  <si>
    <t>мармелад</t>
  </si>
  <si>
    <t>Биточки-рубленные из рыбы</t>
  </si>
  <si>
    <t>Каша гречневая рассыпчатая с овощами с маслом сливочным</t>
  </si>
  <si>
    <t>130/3</t>
  </si>
  <si>
    <t>Чай с сахаром и лимоном</t>
  </si>
  <si>
    <t>Каша пшенная молочная с маслом сливочным</t>
  </si>
  <si>
    <t>Салат картофельный с морковуью и кукурузой к/с</t>
  </si>
  <si>
    <t>Суп из овощей на курином б-не, с мясными фрикадельками, со сметаной</t>
  </si>
  <si>
    <t>Ежики куриные в сметанно-томатномном соусе</t>
  </si>
  <si>
    <t>50/25</t>
  </si>
  <si>
    <t>вермишель отварной</t>
  </si>
  <si>
    <t>Катык</t>
  </si>
  <si>
    <t>Булочка с сахаром</t>
  </si>
  <si>
    <t>Запеканка творожная с повидлом</t>
  </si>
  <si>
    <t>120/30</t>
  </si>
  <si>
    <t>Напиок из шиповника</t>
  </si>
  <si>
    <t>10 день</t>
  </si>
  <si>
    <t>9 день</t>
  </si>
  <si>
    <t>8 день</t>
  </si>
  <si>
    <t>7 день</t>
  </si>
  <si>
    <t>6 день</t>
  </si>
  <si>
    <t>5 день</t>
  </si>
  <si>
    <t xml:space="preserve">Суп молочный с геркулесовой крупой </t>
  </si>
  <si>
    <t>200</t>
  </si>
  <si>
    <t>какао с молоком</t>
  </si>
  <si>
    <t>Бутерброд с сыром, маслом сливочным</t>
  </si>
  <si>
    <t>Салат из свеклы отварной</t>
  </si>
  <si>
    <t>Рассольник домашний на курином б-не, с куриными фрикадельками со сметаной</t>
  </si>
  <si>
    <t>180/11/5</t>
  </si>
  <si>
    <t>Запеканка картофельная с мясом птицы со сметанным соусом</t>
  </si>
  <si>
    <t>150/30</t>
  </si>
  <si>
    <t>Печенье</t>
  </si>
  <si>
    <t>Эч-почмак с говядиной</t>
  </si>
  <si>
    <t>4 день</t>
  </si>
  <si>
    <t>Каша ячневая молочная с маслом сливочным</t>
  </si>
  <si>
    <t>Бутерброд с маслом сливочным, повидлом</t>
  </si>
  <si>
    <t>30/5/10</t>
  </si>
  <si>
    <t>Салат из зеленого горошка к/с</t>
  </si>
  <si>
    <t>Суп картофельный с пшенной крупой на курином б-не, с мясом птицы</t>
  </si>
  <si>
    <t>птица, тушенная с соусе с овощами</t>
  </si>
  <si>
    <t>225</t>
  </si>
  <si>
    <t>Компот из изюма и яблок</t>
  </si>
  <si>
    <t>Омлет натуральный с сыром</t>
  </si>
  <si>
    <t>3 день</t>
  </si>
  <si>
    <t>Чай с сахаром и молоком</t>
  </si>
  <si>
    <t>Яблоко</t>
  </si>
  <si>
    <t>Салат из припущенной моркови с яблоками60</t>
  </si>
  <si>
    <t>Суп картофельный гороховый на мясном б-не с мясом</t>
  </si>
  <si>
    <t>плов из отварной говядины</t>
  </si>
  <si>
    <t>Компот из урюка</t>
  </si>
  <si>
    <t>Фрикадельки рыбный отварные</t>
  </si>
  <si>
    <t>80</t>
  </si>
  <si>
    <t>Картофель тушеный с овощами в соусе</t>
  </si>
  <si>
    <t>2 день</t>
  </si>
  <si>
    <t>Каша полбяная молочная с маслом сливочным</t>
  </si>
  <si>
    <t>Салат из картофеля с солеными огурцами</t>
  </si>
  <si>
    <t>Борщ со свежей капустой, картофелем на курином б-не, с куриными фрикадельками, со сметаной</t>
  </si>
  <si>
    <t>180/10/7</t>
  </si>
  <si>
    <t>Фрикадельки куриные в молочном соусе</t>
  </si>
  <si>
    <t>Макароны отварны с маслом сливочным</t>
  </si>
  <si>
    <t>Компот из свежих яблок</t>
  </si>
  <si>
    <t>Ряженка</t>
  </si>
  <si>
    <t>Булочка дорожная</t>
  </si>
  <si>
    <t>1 день</t>
  </si>
  <si>
    <t>Суп вермишелевый с картофелем с мясными фрикадельками</t>
  </si>
  <si>
    <t>180/15</t>
  </si>
  <si>
    <t>Котлеты рубленные из говядины</t>
  </si>
  <si>
    <t>Каша гречневая вязкая с маслом сливочным</t>
  </si>
  <si>
    <t>Вафли</t>
  </si>
  <si>
    <t xml:space="preserve">Котлеты рыбные </t>
  </si>
  <si>
    <t>Каша Дружба молочная с маслом сливочным</t>
  </si>
  <si>
    <t>Салат из белокачанной капусты</t>
  </si>
  <si>
    <t>Салат из моркови</t>
  </si>
  <si>
    <t>Салат из отварной свеклы с маслом растительным</t>
  </si>
  <si>
    <t>Расстегай с рыбой</t>
  </si>
  <si>
    <t>Помидоры свежие</t>
  </si>
  <si>
    <t>130/2</t>
  </si>
  <si>
    <t>Салат из отварной свеклы с маслом расстительным</t>
  </si>
  <si>
    <t>158,45 руб</t>
  </si>
  <si>
    <t>Салат из свеклы</t>
  </si>
  <si>
    <t>Борщ со свежей капустой, картофелем со сметаной</t>
  </si>
  <si>
    <t>Суп картофельный гороховый на б-не из индейки</t>
  </si>
  <si>
    <t>плов из отварной индейки</t>
  </si>
  <si>
    <t>Суп картофельный с пшенной крупой на курином б-не</t>
  </si>
  <si>
    <t>Венегрет овощной</t>
  </si>
  <si>
    <t>Котлеты рубленые из говядины</t>
  </si>
  <si>
    <t>Суп картофельный с клецками на б-не из индейки</t>
  </si>
  <si>
    <t>Гуляш из отварной индейки</t>
  </si>
  <si>
    <t>Щи со свежей капустой с картофелем, со сметаной</t>
  </si>
  <si>
    <t>Каша гречневая вязкая с мясом и овощами</t>
  </si>
  <si>
    <t>Борщ со свежей капустой, картофелем, со сметаной</t>
  </si>
  <si>
    <t>Бутербр с маслом слив, с сыром</t>
  </si>
  <si>
    <t>Икра морковная</t>
  </si>
  <si>
    <t>Голубцы ленивые со сметанно-томатным соусом</t>
  </si>
  <si>
    <t>30/10/5</t>
  </si>
  <si>
    <t>Тефтели куриные в сметанно-томатномсоусе</t>
  </si>
  <si>
    <t>Молоко кипяченное</t>
  </si>
  <si>
    <t>Картофель запеченнй</t>
  </si>
  <si>
    <t>Бутер с маслом слив,с повидлом</t>
  </si>
  <si>
    <t>Салат из зеленого горошка</t>
  </si>
  <si>
    <t>Компот из сухофруктов</t>
  </si>
  <si>
    <t>Суп молочный с вермишелью</t>
  </si>
  <si>
    <t>Суп из овощей с мясными фрикадельками,со сметаной</t>
  </si>
  <si>
    <t>Каша гречневая рассыпчатая с овощами,с маслом слив</t>
  </si>
  <si>
    <t>Мармелад</t>
  </si>
  <si>
    <t>Элеш с птицей</t>
  </si>
  <si>
    <t>Рассольник Лениноградский,со сметаной</t>
  </si>
  <si>
    <t>180/7</t>
  </si>
  <si>
    <t>Тефтели куриные запеченные в сметанно-томатном соусе</t>
  </si>
  <si>
    <t>Каша ячневая молочная с маслом слив</t>
  </si>
  <si>
    <t>Бутерброд с маслом слив и сыр</t>
  </si>
  <si>
    <t>Пюре из бобовых и картофеля с масл слив</t>
  </si>
  <si>
    <t>пряники</t>
  </si>
  <si>
    <t>35</t>
  </si>
  <si>
    <t>Рыба тушенная с овощами</t>
  </si>
  <si>
    <t>40/20</t>
  </si>
  <si>
    <t>Рис отварной рассыпчатый с маслом</t>
  </si>
  <si>
    <t>Какао с молоком</t>
  </si>
  <si>
    <t>Салат из пропущенный моркови с яблоками</t>
  </si>
  <si>
    <t>Каша перловая рассыпчатая с овощами и маслом слив</t>
  </si>
  <si>
    <t>130/30</t>
  </si>
  <si>
    <t>Ватрушка королевская</t>
  </si>
  <si>
    <t>Суп картофельный с рисовой крупой,с мясн фрикадельками,со смет</t>
  </si>
  <si>
    <t>180/10/5</t>
  </si>
  <si>
    <t xml:space="preserve"> </t>
  </si>
  <si>
    <t>Фрукты</t>
  </si>
  <si>
    <t>Картофель запеченный</t>
  </si>
  <si>
    <t xml:space="preserve">Суп картофельный с пшенной крупой </t>
  </si>
  <si>
    <t xml:space="preserve">Котлеты рубленые из говядины     </t>
  </si>
  <si>
    <t>Каша гречневая рассыпчатый с овощами,с маслом слив</t>
  </si>
  <si>
    <t>Компот из свеж яблок</t>
  </si>
  <si>
    <t>Каша пшенная мол с маслом сливочным</t>
  </si>
  <si>
    <t>180/30</t>
  </si>
  <si>
    <t>Чай с молоком,с сахаром</t>
  </si>
  <si>
    <t>Вермишель отворная</t>
  </si>
  <si>
    <t>Сырники творожные со сгущ молоком</t>
  </si>
  <si>
    <t>Огурцы порционно</t>
  </si>
  <si>
    <t>42.48</t>
  </si>
  <si>
    <t>170,64 руб</t>
  </si>
  <si>
    <t>170,64</t>
  </si>
  <si>
    <t>Бутерброд с маслом сливочным с сыром</t>
  </si>
  <si>
    <t>170,64руб</t>
  </si>
  <si>
    <t>Бутерброд с сыром, с маслом слив</t>
  </si>
  <si>
    <t>Яблоки</t>
  </si>
  <si>
    <t>Каша перловая рассып с овощами и маслом</t>
  </si>
  <si>
    <t>Напиток из яблок</t>
  </si>
  <si>
    <t>55.26</t>
  </si>
  <si>
    <t>Пряник</t>
  </si>
  <si>
    <t>Пюре гороховое</t>
  </si>
  <si>
    <t>Рис отварной рассып-ый с масл слив</t>
  </si>
  <si>
    <t>Бутерброд с  маслом сливочным</t>
  </si>
  <si>
    <t>Суп картофельный с рисовой крупой с мясными фрик,со сметаной</t>
  </si>
  <si>
    <t>Булочка Российская</t>
  </si>
  <si>
    <t>170,64  руб</t>
  </si>
  <si>
    <t>Свежие томаты порционно</t>
  </si>
  <si>
    <t>Огурцы свежие порционно</t>
  </si>
  <si>
    <t>Салат из свежий капусты с яблоками</t>
  </si>
  <si>
    <t>Салат из капусты с яблоками</t>
  </si>
  <si>
    <t>Ацид.напиток</t>
  </si>
  <si>
    <t>Омлет</t>
  </si>
  <si>
    <t>Кабачковая икра</t>
  </si>
  <si>
    <t>Салат из кукурузы к/с</t>
  </si>
  <si>
    <t>Суп вермишелевый с картофелем с куриными фрикадельками</t>
  </si>
  <si>
    <t>40</t>
  </si>
  <si>
    <t>Чай с сахаром,с яблоками</t>
  </si>
  <si>
    <t>Борщ со свежей капустой с картофелем на курином бульоне со сметаной</t>
  </si>
  <si>
    <t>Гуляш из отварной птицы</t>
  </si>
  <si>
    <t>Макаронные изделия отварные с маслом сливочным</t>
  </si>
  <si>
    <t>Напиток ацидоф</t>
  </si>
  <si>
    <t>Винегрет</t>
  </si>
  <si>
    <t>Тефтели мясные</t>
  </si>
  <si>
    <t>60/20</t>
  </si>
  <si>
    <t>Каша гречневая рассыпчатая с маслом сливочным</t>
  </si>
  <si>
    <t>Сушки</t>
  </si>
  <si>
    <t>Пудинг творожный запеченный с повидлом</t>
  </si>
  <si>
    <t>Бутерброд с  маслом сливочным,с сыром</t>
  </si>
  <si>
    <t>салат из моркови с сахаром</t>
  </si>
  <si>
    <t>Рыба тушеная с овощами</t>
  </si>
  <si>
    <t>Вак балиш с рисом и мясом</t>
  </si>
  <si>
    <t>Каша рисовая молочная с маслом сливочным</t>
  </si>
  <si>
    <t>Чай с сахаром, с яблоком</t>
  </si>
  <si>
    <t>180/6/10</t>
  </si>
  <si>
    <t>Суп картофельный с пшенной крупой на курином бульоне</t>
  </si>
  <si>
    <t>Жаркое по - домашнему из отварной птицы</t>
  </si>
  <si>
    <t>Компот из фруктов</t>
  </si>
  <si>
    <t>185</t>
  </si>
  <si>
    <t>Пряники</t>
  </si>
  <si>
    <t>Сырники из творога с повидлом</t>
  </si>
  <si>
    <t>Каша Геркулесовая молочная с маслом сливочным</t>
  </si>
  <si>
    <t>Бутерброд с маслом сливочным,с сыром</t>
  </si>
  <si>
    <t>Икра Кабачковая</t>
  </si>
  <si>
    <t>Суп картофельный с клецками на курином бульоне</t>
  </si>
  <si>
    <t>Плов из птицы</t>
  </si>
  <si>
    <t>Компот из яблок</t>
  </si>
  <si>
    <t>Напиток ацид</t>
  </si>
  <si>
    <t>140/3</t>
  </si>
  <si>
    <t>Пюре картофельное с маслом</t>
  </si>
  <si>
    <t>Салат из моркови,с сахаром</t>
  </si>
  <si>
    <t>Королевская ватрушка</t>
  </si>
  <si>
    <t>Фрукт</t>
  </si>
  <si>
    <t>Салат из капусты с морковью</t>
  </si>
  <si>
    <t>Расоольник ленинградский на курином бульоне со сметаной</t>
  </si>
  <si>
    <t xml:space="preserve">Котлеты из мяса птицы с маслом сливочным </t>
  </si>
  <si>
    <t>Гороховое пюре</t>
  </si>
  <si>
    <t>70/2</t>
  </si>
  <si>
    <t>Сдоба обыкновенная</t>
  </si>
  <si>
    <t>Омлет натур</t>
  </si>
  <si>
    <t>Бутер с маслом слив</t>
  </si>
  <si>
    <t>Салат из свеклы с яблоками</t>
  </si>
  <si>
    <t>Щи со свежей капустой, с картофелем на бульоне из индейки,  со сметаной</t>
  </si>
  <si>
    <t>Макаронные изделия отварные, с маслом сливочным</t>
  </si>
  <si>
    <t>индейка тушенная с соусе с овощами по татарски</t>
  </si>
  <si>
    <t>40/30</t>
  </si>
  <si>
    <t>Запеканка творожная с молоком сгущенным</t>
  </si>
  <si>
    <t>Каша жидкая молочная гречневая,  с маслом сливочным</t>
  </si>
  <si>
    <t>180,3</t>
  </si>
  <si>
    <t>Чай без сахара, с мармеладом</t>
  </si>
  <si>
    <t>180/20</t>
  </si>
  <si>
    <t xml:space="preserve">Салат из моркови с сахаром </t>
  </si>
  <si>
    <t>Суп гороховый с картофелем, с мясными фрикадельками</t>
  </si>
  <si>
    <t>Рагу из овощей</t>
  </si>
  <si>
    <t>Сушка</t>
  </si>
  <si>
    <t xml:space="preserve">Рыба, тушеная с овощами </t>
  </si>
  <si>
    <t>177,47 руб</t>
  </si>
  <si>
    <t>177,47</t>
  </si>
  <si>
    <t>177,47  руб</t>
  </si>
  <si>
    <t>177,4 руб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</si>
</sst>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  <font>
      <b/>
      <sz val="11"/>
      <color theme="8" tint="-0.249977111117893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5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25" xfId="1" applyFont="1" applyFill="1" applyBorder="1" applyAlignment="1"/>
    <xf numFmtId="49" fontId="3" fillId="0" borderId="17" xfId="1" applyNumberFormat="1" applyFont="1" applyFill="1" applyBorder="1" applyAlignment="1">
      <alignment horizontal="center" vertical="center"/>
    </xf>
    <xf numFmtId="2" fontId="3" fillId="0" borderId="26" xfId="1" applyNumberFormat="1" applyFont="1" applyFill="1" applyBorder="1" applyAlignment="1">
      <alignment horizontal="center" vertical="center"/>
    </xf>
    <xf numFmtId="0" fontId="3" fillId="0" borderId="27" xfId="0" applyFont="1" applyFill="1" applyBorder="1" applyAlignment="1">
      <alignment horizontal="left" vertical="center" wrapText="1"/>
    </xf>
    <xf numFmtId="49" fontId="3" fillId="0" borderId="28" xfId="0" applyNumberFormat="1" applyFont="1" applyFill="1" applyBorder="1" applyAlignment="1">
      <alignment horizontal="center" vertical="center" wrapText="1"/>
    </xf>
    <xf numFmtId="2" fontId="3" fillId="0" borderId="29" xfId="0" applyNumberFormat="1" applyFont="1" applyFill="1" applyBorder="1" applyAlignment="1">
      <alignment horizontal="center" vertical="center" wrapText="1"/>
    </xf>
    <xf numFmtId="0" fontId="3" fillId="0" borderId="24" xfId="0" applyFont="1" applyFill="1" applyBorder="1" applyAlignment="1">
      <alignment horizontal="left" wrapText="1"/>
    </xf>
    <xf numFmtId="49" fontId="3" fillId="0" borderId="12" xfId="0" applyNumberFormat="1" applyFont="1" applyFill="1" applyBorder="1" applyAlignment="1">
      <alignment horizontal="center" vertical="center" wrapText="1"/>
    </xf>
    <xf numFmtId="2" fontId="3" fillId="0" borderId="13" xfId="0" applyNumberFormat="1" applyFont="1" applyFill="1" applyBorder="1" applyAlignment="1">
      <alignment horizontal="center" vertical="center" wrapText="1"/>
    </xf>
    <xf numFmtId="0" fontId="0" fillId="0" borderId="25" xfId="0" applyFill="1" applyBorder="1" applyAlignment="1" applyProtection="1">
      <alignment wrapText="1"/>
      <protection locked="0"/>
    </xf>
    <xf numFmtId="49" fontId="0" fillId="0" borderId="17" xfId="0" applyNumberFormat="1" applyFill="1" applyBorder="1" applyAlignment="1" applyProtection="1">
      <alignment horizontal="center" vertical="center"/>
      <protection locked="0"/>
    </xf>
    <xf numFmtId="2" fontId="0" fillId="0" borderId="26" xfId="0" applyNumberFormat="1" applyFill="1" applyBorder="1" applyAlignment="1" applyProtection="1">
      <alignment horizontal="center" vertical="center"/>
      <protection locked="0"/>
    </xf>
    <xf numFmtId="49" fontId="3" fillId="0" borderId="17" xfId="0" applyNumberFormat="1" applyFont="1" applyFill="1" applyBorder="1" applyAlignment="1">
      <alignment horizontal="center" vertical="center" wrapText="1"/>
    </xf>
    <xf numFmtId="0" fontId="5" fillId="0" borderId="9" xfId="0" applyNumberFormat="1" applyFon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112" Type="http://schemas.openxmlformats.org/officeDocument/2006/relationships/revisionHeaders" Target="revisions/revisionHeaders.xml"/><Relationship Id="rId16" Type="http://schemas.openxmlformats.org/officeDocument/2006/relationships/worksheet" Target="worksheets/sheet16.xml"/><Relationship Id="rId107" Type="http://schemas.openxmlformats.org/officeDocument/2006/relationships/worksheet" Target="worksheets/sheet107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5" Type="http://schemas.openxmlformats.org/officeDocument/2006/relationships/worksheet" Target="worksheets/sheet5.xml"/><Relationship Id="rId90" Type="http://schemas.openxmlformats.org/officeDocument/2006/relationships/worksheet" Target="worksheets/sheet90.xml"/><Relationship Id="rId95" Type="http://schemas.openxmlformats.org/officeDocument/2006/relationships/worksheet" Target="worksheets/sheet95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113" Type="http://schemas.openxmlformats.org/officeDocument/2006/relationships/usernames" Target="revisions/userNames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59" Type="http://schemas.openxmlformats.org/officeDocument/2006/relationships/worksheet" Target="worksheets/sheet59.xml"/><Relationship Id="rId103" Type="http://schemas.openxmlformats.org/officeDocument/2006/relationships/worksheet" Target="worksheets/sheet103.xml"/><Relationship Id="rId108" Type="http://schemas.openxmlformats.org/officeDocument/2006/relationships/theme" Target="theme/theme1.xml"/><Relationship Id="rId54" Type="http://schemas.openxmlformats.org/officeDocument/2006/relationships/worksheet" Target="worksheets/sheet54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91" Type="http://schemas.openxmlformats.org/officeDocument/2006/relationships/worksheet" Target="worksheets/sheet91.xml"/><Relationship Id="rId96" Type="http://schemas.openxmlformats.org/officeDocument/2006/relationships/worksheet" Target="worksheets/sheet9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6" Type="http://schemas.openxmlformats.org/officeDocument/2006/relationships/worksheet" Target="worksheets/sheet106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109" Type="http://schemas.openxmlformats.org/officeDocument/2006/relationships/styles" Target="styles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worksheet" Target="worksheets/sheet104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110" Type="http://schemas.openxmlformats.org/officeDocument/2006/relationships/sharedStrings" Target="sharedStrings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worksheet" Target="worksheets/sheet105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3" Type="http://schemas.openxmlformats.org/officeDocument/2006/relationships/worksheet" Target="worksheets/sheet3.xml"/><Relationship Id="rId25" Type="http://schemas.openxmlformats.org/officeDocument/2006/relationships/worksheet" Target="worksheets/sheet25.xml"/><Relationship Id="rId46" Type="http://schemas.openxmlformats.org/officeDocument/2006/relationships/worksheet" Target="worksheets/sheet46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62" Type="http://schemas.openxmlformats.org/officeDocument/2006/relationships/worksheet" Target="worksheets/sheet62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111" Type="http://schemas.openxmlformats.org/officeDocument/2006/relationships/calcChain" Target="calcChain.xml"/></Relationships>
</file>

<file path=xl/revisions/_rels/revisionHeaders.xml.rels><?xml version="1.0" encoding="UTF-8" standalone="yes"?>
<Relationships xmlns="http://schemas.openxmlformats.org/package/2006/relationships"><Relationship Id="rId117" Type="http://schemas.openxmlformats.org/officeDocument/2006/relationships/revisionLog" Target="revisionLog4.xml"/><Relationship Id="rId121" Type="http://schemas.openxmlformats.org/officeDocument/2006/relationships/revisionLog" Target="revisionLog3.xml"/><Relationship Id="rId120" Type="http://schemas.openxmlformats.org/officeDocument/2006/relationships/revisionLog" Target="revisionLog2.xml"/><Relationship Id="rId125" Type="http://schemas.openxmlformats.org/officeDocument/2006/relationships/revisionLog" Target="revisionLog9.xml"/><Relationship Id="rId124" Type="http://schemas.openxmlformats.org/officeDocument/2006/relationships/revisionLog" Target="revisionLog8.xml"/><Relationship Id="rId129" Type="http://schemas.openxmlformats.org/officeDocument/2006/relationships/revisionLog" Target="revisionLog13.xml"/><Relationship Id="rId123" Type="http://schemas.openxmlformats.org/officeDocument/2006/relationships/revisionLog" Target="revisionLog7.xml"/><Relationship Id="rId128" Type="http://schemas.openxmlformats.org/officeDocument/2006/relationships/revisionLog" Target="revisionLog12.xml"/><Relationship Id="rId119" Type="http://schemas.openxmlformats.org/officeDocument/2006/relationships/revisionLog" Target="revisionLog5.xml"/><Relationship Id="rId127" Type="http://schemas.openxmlformats.org/officeDocument/2006/relationships/revisionLog" Target="revisionLog11.xml"/><Relationship Id="rId122" Type="http://schemas.openxmlformats.org/officeDocument/2006/relationships/revisionLog" Target="revisionLog6.xml"/><Relationship Id="rId118" Type="http://schemas.openxmlformats.org/officeDocument/2006/relationships/revisionLog" Target="revisionLog1.xml"/><Relationship Id="rId126" Type="http://schemas.openxmlformats.org/officeDocument/2006/relationships/revisionLog" Target="revisionLog10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A2DDC8D0-F40E-4BC2-997E-E8CA248D196E}" diskRevisions="1" revisionId="8319" version="102" protected="1">
  <header guid="{90737130-2426-4393-A7CC-EE4F1727E43A}" dateTime="2025-09-04T10:25:40" maxSheetId="89" userName="Пользователь" r:id="rId117" minRId="6520" maxRId="6583">
    <sheetIdMap count="88">
      <sheetId val="1"/>
      <sheetId val="21"/>
      <sheetId val="22"/>
      <sheetId val="2"/>
      <sheetId val="25"/>
      <sheetId val="26"/>
      <sheetId val="27"/>
      <sheetId val="28"/>
      <sheetId val="29"/>
      <sheetId val="30"/>
      <sheetId val="31"/>
      <sheetId val="32"/>
      <sheetId val="33"/>
      <sheetId val="34"/>
      <sheetId val="35"/>
      <sheetId val="36"/>
      <sheetId val="37"/>
      <sheetId val="38"/>
      <sheetId val="39"/>
      <sheetId val="40"/>
      <sheetId val="41"/>
      <sheetId val="42"/>
      <sheetId val="43"/>
      <sheetId val="44"/>
      <sheetId val="45"/>
      <sheetId val="3"/>
      <sheetId val="4"/>
      <sheetId val="5"/>
      <sheetId val="6"/>
      <sheetId val="7"/>
      <sheetId val="8"/>
      <sheetId val="48"/>
      <sheetId val="9"/>
      <sheetId val="10"/>
      <sheetId val="11"/>
      <sheetId val="12"/>
      <sheetId val="13"/>
      <sheetId val="14"/>
      <sheetId val="15"/>
      <sheetId val="16"/>
      <sheetId val="17"/>
      <sheetId val="18"/>
      <sheetId val="19"/>
      <sheetId val="20"/>
      <sheetId val="72"/>
      <sheetId val="49"/>
      <sheetId val="60"/>
      <sheetId val="47"/>
      <sheetId val="61"/>
      <sheetId val="52"/>
      <sheetId val="54"/>
      <sheetId val="55"/>
      <sheetId val="66"/>
      <sheetId val="67"/>
      <sheetId val="58"/>
      <sheetId val="59"/>
      <sheetId val="77"/>
      <sheetId val="78"/>
      <sheetId val="69"/>
      <sheetId val="73"/>
      <sheetId val="74"/>
      <sheetId val="79"/>
      <sheetId val="80"/>
      <sheetId val="70"/>
      <sheetId val="71"/>
      <sheetId val="65"/>
      <sheetId val="56"/>
      <sheetId val="50"/>
      <sheetId val="51"/>
      <sheetId val="68"/>
      <sheetId val="53"/>
      <sheetId val="75"/>
      <sheetId val="81"/>
      <sheetId val="82"/>
      <sheetId val="83"/>
      <sheetId val="85"/>
      <sheetId val="87"/>
      <sheetId val="88"/>
      <sheetId val="86"/>
      <sheetId val="84"/>
      <sheetId val="57"/>
      <sheetId val="76"/>
      <sheetId val="62"/>
      <sheetId val="63"/>
      <sheetId val="64"/>
      <sheetId val="46"/>
      <sheetId val="23"/>
      <sheetId val="24"/>
    </sheetIdMap>
  </header>
  <header guid="{BA9DA9CA-A1C1-4878-B9B5-394C3820B67C}" dateTime="2025-09-26T10:42:10" maxSheetId="92" userName="Пользователь" r:id="rId118" minRId="6584" maxRId="6781">
    <sheetIdMap count="91">
      <sheetId val="1"/>
      <sheetId val="21"/>
      <sheetId val="22"/>
      <sheetId val="2"/>
      <sheetId val="25"/>
      <sheetId val="26"/>
      <sheetId val="27"/>
      <sheetId val="28"/>
      <sheetId val="29"/>
      <sheetId val="30"/>
      <sheetId val="31"/>
      <sheetId val="32"/>
      <sheetId val="33"/>
      <sheetId val="34"/>
      <sheetId val="35"/>
      <sheetId val="36"/>
      <sheetId val="37"/>
      <sheetId val="38"/>
      <sheetId val="39"/>
      <sheetId val="40"/>
      <sheetId val="41"/>
      <sheetId val="42"/>
      <sheetId val="43"/>
      <sheetId val="44"/>
      <sheetId val="45"/>
      <sheetId val="3"/>
      <sheetId val="4"/>
      <sheetId val="5"/>
      <sheetId val="6"/>
      <sheetId val="7"/>
      <sheetId val="8"/>
      <sheetId val="48"/>
      <sheetId val="9"/>
      <sheetId val="10"/>
      <sheetId val="11"/>
      <sheetId val="12"/>
      <sheetId val="13"/>
      <sheetId val="14"/>
      <sheetId val="15"/>
      <sheetId val="16"/>
      <sheetId val="17"/>
      <sheetId val="18"/>
      <sheetId val="19"/>
      <sheetId val="20"/>
      <sheetId val="72"/>
      <sheetId val="49"/>
      <sheetId val="60"/>
      <sheetId val="47"/>
      <sheetId val="61"/>
      <sheetId val="52"/>
      <sheetId val="54"/>
      <sheetId val="55"/>
      <sheetId val="66"/>
      <sheetId val="67"/>
      <sheetId val="58"/>
      <sheetId val="59"/>
      <sheetId val="77"/>
      <sheetId val="78"/>
      <sheetId val="69"/>
      <sheetId val="73"/>
      <sheetId val="74"/>
      <sheetId val="79"/>
      <sheetId val="80"/>
      <sheetId val="70"/>
      <sheetId val="71"/>
      <sheetId val="65"/>
      <sheetId val="56"/>
      <sheetId val="50"/>
      <sheetId val="51"/>
      <sheetId val="68"/>
      <sheetId val="53"/>
      <sheetId val="75"/>
      <sheetId val="81"/>
      <sheetId val="82"/>
      <sheetId val="83"/>
      <sheetId val="85"/>
      <sheetId val="87"/>
      <sheetId val="88"/>
      <sheetId val="89"/>
      <sheetId val="90"/>
      <sheetId val="91"/>
      <sheetId val="86"/>
      <sheetId val="84"/>
      <sheetId val="57"/>
      <sheetId val="76"/>
      <sheetId val="62"/>
      <sheetId val="63"/>
      <sheetId val="64"/>
      <sheetId val="46"/>
      <sheetId val="23"/>
      <sheetId val="24"/>
    </sheetIdMap>
  </header>
  <header guid="{BC6FA3E7-4A3E-434D-B060-63C8202B5A71}" dateTime="2025-09-26T10:42:43" maxSheetId="92" userName="Пользователь" r:id="rId119">
    <sheetIdMap count="91">
      <sheetId val="1"/>
      <sheetId val="21"/>
      <sheetId val="22"/>
      <sheetId val="2"/>
      <sheetId val="25"/>
      <sheetId val="26"/>
      <sheetId val="27"/>
      <sheetId val="28"/>
      <sheetId val="29"/>
      <sheetId val="30"/>
      <sheetId val="31"/>
      <sheetId val="32"/>
      <sheetId val="33"/>
      <sheetId val="34"/>
      <sheetId val="35"/>
      <sheetId val="36"/>
      <sheetId val="37"/>
      <sheetId val="38"/>
      <sheetId val="39"/>
      <sheetId val="40"/>
      <sheetId val="41"/>
      <sheetId val="42"/>
      <sheetId val="43"/>
      <sheetId val="44"/>
      <sheetId val="45"/>
      <sheetId val="3"/>
      <sheetId val="4"/>
      <sheetId val="5"/>
      <sheetId val="6"/>
      <sheetId val="7"/>
      <sheetId val="8"/>
      <sheetId val="48"/>
      <sheetId val="9"/>
      <sheetId val="10"/>
      <sheetId val="11"/>
      <sheetId val="12"/>
      <sheetId val="13"/>
      <sheetId val="14"/>
      <sheetId val="15"/>
      <sheetId val="16"/>
      <sheetId val="17"/>
      <sheetId val="18"/>
      <sheetId val="19"/>
      <sheetId val="20"/>
      <sheetId val="72"/>
      <sheetId val="49"/>
      <sheetId val="60"/>
      <sheetId val="47"/>
      <sheetId val="61"/>
      <sheetId val="52"/>
      <sheetId val="54"/>
      <sheetId val="55"/>
      <sheetId val="66"/>
      <sheetId val="67"/>
      <sheetId val="58"/>
      <sheetId val="59"/>
      <sheetId val="77"/>
      <sheetId val="78"/>
      <sheetId val="69"/>
      <sheetId val="73"/>
      <sheetId val="74"/>
      <sheetId val="79"/>
      <sheetId val="80"/>
      <sheetId val="70"/>
      <sheetId val="71"/>
      <sheetId val="65"/>
      <sheetId val="56"/>
      <sheetId val="50"/>
      <sheetId val="51"/>
      <sheetId val="68"/>
      <sheetId val="53"/>
      <sheetId val="75"/>
      <sheetId val="81"/>
      <sheetId val="82"/>
      <sheetId val="83"/>
      <sheetId val="85"/>
      <sheetId val="87"/>
      <sheetId val="88"/>
      <sheetId val="89"/>
      <sheetId val="90"/>
      <sheetId val="91"/>
      <sheetId val="86"/>
      <sheetId val="84"/>
      <sheetId val="57"/>
      <sheetId val="76"/>
      <sheetId val="62"/>
      <sheetId val="63"/>
      <sheetId val="64"/>
      <sheetId val="46"/>
      <sheetId val="23"/>
      <sheetId val="24"/>
    </sheetIdMap>
  </header>
  <header guid="{B3DCC998-494A-47E0-8FEF-62D49D3BFD61}" dateTime="2025-11-05T12:32:51" maxSheetId="92" userName="Пользователь" r:id="rId120" minRId="6782" maxRId="6840">
    <sheetIdMap count="91">
      <sheetId val="1"/>
      <sheetId val="21"/>
      <sheetId val="22"/>
      <sheetId val="2"/>
      <sheetId val="25"/>
      <sheetId val="26"/>
      <sheetId val="27"/>
      <sheetId val="28"/>
      <sheetId val="29"/>
      <sheetId val="30"/>
      <sheetId val="31"/>
      <sheetId val="32"/>
      <sheetId val="33"/>
      <sheetId val="34"/>
      <sheetId val="35"/>
      <sheetId val="36"/>
      <sheetId val="37"/>
      <sheetId val="38"/>
      <sheetId val="39"/>
      <sheetId val="40"/>
      <sheetId val="41"/>
      <sheetId val="42"/>
      <sheetId val="43"/>
      <sheetId val="44"/>
      <sheetId val="45"/>
      <sheetId val="3"/>
      <sheetId val="4"/>
      <sheetId val="5"/>
      <sheetId val="6"/>
      <sheetId val="7"/>
      <sheetId val="8"/>
      <sheetId val="48"/>
      <sheetId val="9"/>
      <sheetId val="10"/>
      <sheetId val="11"/>
      <sheetId val="12"/>
      <sheetId val="13"/>
      <sheetId val="14"/>
      <sheetId val="15"/>
      <sheetId val="16"/>
      <sheetId val="17"/>
      <sheetId val="18"/>
      <sheetId val="19"/>
      <sheetId val="20"/>
      <sheetId val="72"/>
      <sheetId val="49"/>
      <sheetId val="60"/>
      <sheetId val="47"/>
      <sheetId val="61"/>
      <sheetId val="52"/>
      <sheetId val="54"/>
      <sheetId val="55"/>
      <sheetId val="66"/>
      <sheetId val="67"/>
      <sheetId val="59"/>
      <sheetId val="78"/>
      <sheetId val="69"/>
      <sheetId val="73"/>
      <sheetId val="74"/>
      <sheetId val="79"/>
      <sheetId val="80"/>
      <sheetId val="70"/>
      <sheetId val="71"/>
      <sheetId val="65"/>
      <sheetId val="56"/>
      <sheetId val="50"/>
      <sheetId val="51"/>
      <sheetId val="68"/>
      <sheetId val="53"/>
      <sheetId val="75"/>
      <sheetId val="81"/>
      <sheetId val="82"/>
      <sheetId val="83"/>
      <sheetId val="85"/>
      <sheetId val="87"/>
      <sheetId val="88"/>
      <sheetId val="89"/>
      <sheetId val="90"/>
      <sheetId val="91"/>
      <sheetId val="58"/>
      <sheetId val="77"/>
      <sheetId val="86"/>
      <sheetId val="84"/>
      <sheetId val="57"/>
      <sheetId val="76"/>
      <sheetId val="62"/>
      <sheetId val="63"/>
      <sheetId val="64"/>
      <sheetId val="46"/>
      <sheetId val="23"/>
      <sheetId val="24"/>
    </sheetIdMap>
  </header>
  <header guid="{0576F1A2-B4D4-4B06-8E53-8A4648ED23CE}" dateTime="2025-11-05T12:53:03" maxSheetId="92" userName="Пользователь" r:id="rId121" minRId="6841" maxRId="6898">
    <sheetIdMap count="91">
      <sheetId val="1"/>
      <sheetId val="21"/>
      <sheetId val="22"/>
      <sheetId val="2"/>
      <sheetId val="25"/>
      <sheetId val="26"/>
      <sheetId val="27"/>
      <sheetId val="28"/>
      <sheetId val="29"/>
      <sheetId val="30"/>
      <sheetId val="31"/>
      <sheetId val="32"/>
      <sheetId val="33"/>
      <sheetId val="34"/>
      <sheetId val="35"/>
      <sheetId val="36"/>
      <sheetId val="37"/>
      <sheetId val="38"/>
      <sheetId val="39"/>
      <sheetId val="40"/>
      <sheetId val="41"/>
      <sheetId val="42"/>
      <sheetId val="43"/>
      <sheetId val="44"/>
      <sheetId val="45"/>
      <sheetId val="3"/>
      <sheetId val="4"/>
      <sheetId val="5"/>
      <sheetId val="6"/>
      <sheetId val="7"/>
      <sheetId val="8"/>
      <sheetId val="48"/>
      <sheetId val="9"/>
      <sheetId val="10"/>
      <sheetId val="11"/>
      <sheetId val="12"/>
      <sheetId val="13"/>
      <sheetId val="14"/>
      <sheetId val="15"/>
      <sheetId val="16"/>
      <sheetId val="17"/>
      <sheetId val="18"/>
      <sheetId val="19"/>
      <sheetId val="20"/>
      <sheetId val="72"/>
      <sheetId val="49"/>
      <sheetId val="60"/>
      <sheetId val="47"/>
      <sheetId val="61"/>
      <sheetId val="52"/>
      <sheetId val="54"/>
      <sheetId val="55"/>
      <sheetId val="66"/>
      <sheetId val="67"/>
      <sheetId val="59"/>
      <sheetId val="78"/>
      <sheetId val="69"/>
      <sheetId val="73"/>
      <sheetId val="74"/>
      <sheetId val="79"/>
      <sheetId val="80"/>
      <sheetId val="70"/>
      <sheetId val="71"/>
      <sheetId val="65"/>
      <sheetId val="56"/>
      <sheetId val="50"/>
      <sheetId val="51"/>
      <sheetId val="68"/>
      <sheetId val="53"/>
      <sheetId val="75"/>
      <sheetId val="81"/>
      <sheetId val="82"/>
      <sheetId val="83"/>
      <sheetId val="85"/>
      <sheetId val="87"/>
      <sheetId val="88"/>
      <sheetId val="89"/>
      <sheetId val="90"/>
      <sheetId val="91"/>
      <sheetId val="58"/>
      <sheetId val="77"/>
      <sheetId val="86"/>
      <sheetId val="84"/>
      <sheetId val="57"/>
      <sheetId val="76"/>
      <sheetId val="62"/>
      <sheetId val="63"/>
      <sheetId val="64"/>
      <sheetId val="46"/>
      <sheetId val="23"/>
      <sheetId val="24"/>
    </sheetIdMap>
  </header>
  <header guid="{9AC7647C-ADB8-48E9-BC05-9BC675FF8956}" dateTime="2025-11-05T13:17:11" maxSheetId="92" userName="Пользователь" r:id="rId122" minRId="6899" maxRId="6994">
    <sheetIdMap count="91">
      <sheetId val="1"/>
      <sheetId val="21"/>
      <sheetId val="22"/>
      <sheetId val="2"/>
      <sheetId val="25"/>
      <sheetId val="26"/>
      <sheetId val="27"/>
      <sheetId val="28"/>
      <sheetId val="29"/>
      <sheetId val="30"/>
      <sheetId val="31"/>
      <sheetId val="32"/>
      <sheetId val="33"/>
      <sheetId val="34"/>
      <sheetId val="35"/>
      <sheetId val="36"/>
      <sheetId val="37"/>
      <sheetId val="38"/>
      <sheetId val="39"/>
      <sheetId val="40"/>
      <sheetId val="41"/>
      <sheetId val="42"/>
      <sheetId val="43"/>
      <sheetId val="44"/>
      <sheetId val="45"/>
      <sheetId val="3"/>
      <sheetId val="4"/>
      <sheetId val="5"/>
      <sheetId val="6"/>
      <sheetId val="7"/>
      <sheetId val="8"/>
      <sheetId val="48"/>
      <sheetId val="9"/>
      <sheetId val="10"/>
      <sheetId val="11"/>
      <sheetId val="12"/>
      <sheetId val="13"/>
      <sheetId val="14"/>
      <sheetId val="15"/>
      <sheetId val="16"/>
      <sheetId val="17"/>
      <sheetId val="18"/>
      <sheetId val="19"/>
      <sheetId val="20"/>
      <sheetId val="72"/>
      <sheetId val="49"/>
      <sheetId val="60"/>
      <sheetId val="47"/>
      <sheetId val="61"/>
      <sheetId val="52"/>
      <sheetId val="54"/>
      <sheetId val="55"/>
      <sheetId val="66"/>
      <sheetId val="67"/>
      <sheetId val="59"/>
      <sheetId val="78"/>
      <sheetId val="69"/>
      <sheetId val="73"/>
      <sheetId val="74"/>
      <sheetId val="79"/>
      <sheetId val="80"/>
      <sheetId val="70"/>
      <sheetId val="71"/>
      <sheetId val="65"/>
      <sheetId val="56"/>
      <sheetId val="50"/>
      <sheetId val="51"/>
      <sheetId val="68"/>
      <sheetId val="53"/>
      <sheetId val="75"/>
      <sheetId val="81"/>
      <sheetId val="82"/>
      <sheetId val="83"/>
      <sheetId val="85"/>
      <sheetId val="87"/>
      <sheetId val="88"/>
      <sheetId val="89"/>
      <sheetId val="90"/>
      <sheetId val="91"/>
      <sheetId val="58"/>
      <sheetId val="77"/>
      <sheetId val="86"/>
      <sheetId val="84"/>
      <sheetId val="57"/>
      <sheetId val="76"/>
      <sheetId val="62"/>
      <sheetId val="63"/>
      <sheetId val="64"/>
      <sheetId val="46"/>
      <sheetId val="23"/>
      <sheetId val="24"/>
    </sheetIdMap>
  </header>
  <header guid="{C919BC67-5FD0-4CF7-9308-46D1CEA697E4}" dateTime="2025-11-05T13:50:41" maxSheetId="92" userName="Пользователь" r:id="rId123" minRId="6995" maxRId="7101">
    <sheetIdMap count="91">
      <sheetId val="1"/>
      <sheetId val="21"/>
      <sheetId val="22"/>
      <sheetId val="2"/>
      <sheetId val="25"/>
      <sheetId val="26"/>
      <sheetId val="27"/>
      <sheetId val="28"/>
      <sheetId val="29"/>
      <sheetId val="30"/>
      <sheetId val="31"/>
      <sheetId val="32"/>
      <sheetId val="33"/>
      <sheetId val="34"/>
      <sheetId val="35"/>
      <sheetId val="36"/>
      <sheetId val="37"/>
      <sheetId val="38"/>
      <sheetId val="39"/>
      <sheetId val="40"/>
      <sheetId val="41"/>
      <sheetId val="42"/>
      <sheetId val="43"/>
      <sheetId val="44"/>
      <sheetId val="45"/>
      <sheetId val="3"/>
      <sheetId val="4"/>
      <sheetId val="5"/>
      <sheetId val="6"/>
      <sheetId val="7"/>
      <sheetId val="8"/>
      <sheetId val="48"/>
      <sheetId val="9"/>
      <sheetId val="10"/>
      <sheetId val="11"/>
      <sheetId val="12"/>
      <sheetId val="13"/>
      <sheetId val="14"/>
      <sheetId val="15"/>
      <sheetId val="16"/>
      <sheetId val="17"/>
      <sheetId val="18"/>
      <sheetId val="19"/>
      <sheetId val="20"/>
      <sheetId val="72"/>
      <sheetId val="49"/>
      <sheetId val="60"/>
      <sheetId val="47"/>
      <sheetId val="61"/>
      <sheetId val="52"/>
      <sheetId val="54"/>
      <sheetId val="55"/>
      <sheetId val="66"/>
      <sheetId val="67"/>
      <sheetId val="59"/>
      <sheetId val="78"/>
      <sheetId val="69"/>
      <sheetId val="73"/>
      <sheetId val="74"/>
      <sheetId val="79"/>
      <sheetId val="80"/>
      <sheetId val="70"/>
      <sheetId val="71"/>
      <sheetId val="65"/>
      <sheetId val="56"/>
      <sheetId val="50"/>
      <sheetId val="51"/>
      <sheetId val="68"/>
      <sheetId val="53"/>
      <sheetId val="75"/>
      <sheetId val="81"/>
      <sheetId val="82"/>
      <sheetId val="83"/>
      <sheetId val="85"/>
      <sheetId val="87"/>
      <sheetId val="88"/>
      <sheetId val="89"/>
      <sheetId val="90"/>
      <sheetId val="91"/>
      <sheetId val="58"/>
      <sheetId val="77"/>
      <sheetId val="86"/>
      <sheetId val="84"/>
      <sheetId val="57"/>
      <sheetId val="76"/>
      <sheetId val="62"/>
      <sheetId val="63"/>
      <sheetId val="64"/>
      <sheetId val="46"/>
      <sheetId val="23"/>
      <sheetId val="24"/>
    </sheetIdMap>
  </header>
  <header guid="{8BC2378A-31E3-4A2B-8898-0D9228F3AC5B}" dateTime="2025-11-05T13:56:28" maxSheetId="92" userName="Пользователь" r:id="rId124" minRId="7102" maxRId="7173">
    <sheetIdMap count="91">
      <sheetId val="1"/>
      <sheetId val="21"/>
      <sheetId val="22"/>
      <sheetId val="2"/>
      <sheetId val="25"/>
      <sheetId val="26"/>
      <sheetId val="27"/>
      <sheetId val="28"/>
      <sheetId val="29"/>
      <sheetId val="30"/>
      <sheetId val="31"/>
      <sheetId val="32"/>
      <sheetId val="33"/>
      <sheetId val="34"/>
      <sheetId val="35"/>
      <sheetId val="36"/>
      <sheetId val="37"/>
      <sheetId val="38"/>
      <sheetId val="39"/>
      <sheetId val="40"/>
      <sheetId val="41"/>
      <sheetId val="42"/>
      <sheetId val="43"/>
      <sheetId val="44"/>
      <sheetId val="45"/>
      <sheetId val="3"/>
      <sheetId val="4"/>
      <sheetId val="5"/>
      <sheetId val="6"/>
      <sheetId val="7"/>
      <sheetId val="8"/>
      <sheetId val="48"/>
      <sheetId val="9"/>
      <sheetId val="10"/>
      <sheetId val="11"/>
      <sheetId val="12"/>
      <sheetId val="13"/>
      <sheetId val="14"/>
      <sheetId val="15"/>
      <sheetId val="16"/>
      <sheetId val="17"/>
      <sheetId val="18"/>
      <sheetId val="19"/>
      <sheetId val="20"/>
      <sheetId val="72"/>
      <sheetId val="49"/>
      <sheetId val="60"/>
      <sheetId val="47"/>
      <sheetId val="61"/>
      <sheetId val="52"/>
      <sheetId val="54"/>
      <sheetId val="55"/>
      <sheetId val="66"/>
      <sheetId val="67"/>
      <sheetId val="59"/>
      <sheetId val="78"/>
      <sheetId val="69"/>
      <sheetId val="73"/>
      <sheetId val="74"/>
      <sheetId val="79"/>
      <sheetId val="80"/>
      <sheetId val="70"/>
      <sheetId val="71"/>
      <sheetId val="65"/>
      <sheetId val="56"/>
      <sheetId val="50"/>
      <sheetId val="51"/>
      <sheetId val="68"/>
      <sheetId val="53"/>
      <sheetId val="75"/>
      <sheetId val="81"/>
      <sheetId val="82"/>
      <sheetId val="83"/>
      <sheetId val="85"/>
      <sheetId val="87"/>
      <sheetId val="88"/>
      <sheetId val="89"/>
      <sheetId val="90"/>
      <sheetId val="91"/>
      <sheetId val="58"/>
      <sheetId val="77"/>
      <sheetId val="86"/>
      <sheetId val="84"/>
      <sheetId val="57"/>
      <sheetId val="76"/>
      <sheetId val="62"/>
      <sheetId val="63"/>
      <sheetId val="64"/>
      <sheetId val="46"/>
      <sheetId val="23"/>
      <sheetId val="24"/>
    </sheetIdMap>
  </header>
  <header guid="{9F5FBD9D-40AF-440A-96B4-78B16BFCAD18}" dateTime="2025-11-05T14:04:07" maxSheetId="92" userName="Пользователь" r:id="rId125" minRId="7174" maxRId="7447">
    <sheetIdMap count="91">
      <sheetId val="1"/>
      <sheetId val="21"/>
      <sheetId val="22"/>
      <sheetId val="2"/>
      <sheetId val="25"/>
      <sheetId val="26"/>
      <sheetId val="27"/>
      <sheetId val="28"/>
      <sheetId val="29"/>
      <sheetId val="30"/>
      <sheetId val="31"/>
      <sheetId val="32"/>
      <sheetId val="33"/>
      <sheetId val="34"/>
      <sheetId val="35"/>
      <sheetId val="36"/>
      <sheetId val="37"/>
      <sheetId val="38"/>
      <sheetId val="39"/>
      <sheetId val="40"/>
      <sheetId val="41"/>
      <sheetId val="42"/>
      <sheetId val="43"/>
      <sheetId val="44"/>
      <sheetId val="45"/>
      <sheetId val="3"/>
      <sheetId val="4"/>
      <sheetId val="5"/>
      <sheetId val="6"/>
      <sheetId val="7"/>
      <sheetId val="8"/>
      <sheetId val="48"/>
      <sheetId val="9"/>
      <sheetId val="10"/>
      <sheetId val="11"/>
      <sheetId val="12"/>
      <sheetId val="13"/>
      <sheetId val="14"/>
      <sheetId val="15"/>
      <sheetId val="16"/>
      <sheetId val="17"/>
      <sheetId val="18"/>
      <sheetId val="19"/>
      <sheetId val="20"/>
      <sheetId val="72"/>
      <sheetId val="49"/>
      <sheetId val="60"/>
      <sheetId val="47"/>
      <sheetId val="61"/>
      <sheetId val="52"/>
      <sheetId val="54"/>
      <sheetId val="55"/>
      <sheetId val="66"/>
      <sheetId val="67"/>
      <sheetId val="59"/>
      <sheetId val="78"/>
      <sheetId val="69"/>
      <sheetId val="73"/>
      <sheetId val="74"/>
      <sheetId val="79"/>
      <sheetId val="80"/>
      <sheetId val="70"/>
      <sheetId val="71"/>
      <sheetId val="65"/>
      <sheetId val="56"/>
      <sheetId val="50"/>
      <sheetId val="51"/>
      <sheetId val="68"/>
      <sheetId val="53"/>
      <sheetId val="75"/>
      <sheetId val="81"/>
      <sheetId val="82"/>
      <sheetId val="83"/>
      <sheetId val="85"/>
      <sheetId val="87"/>
      <sheetId val="88"/>
      <sheetId val="89"/>
      <sheetId val="90"/>
      <sheetId val="91"/>
      <sheetId val="58"/>
      <sheetId val="77"/>
      <sheetId val="86"/>
      <sheetId val="84"/>
      <sheetId val="57"/>
      <sheetId val="76"/>
      <sheetId val="62"/>
      <sheetId val="63"/>
      <sheetId val="64"/>
      <sheetId val="46"/>
      <sheetId val="23"/>
      <sheetId val="24"/>
    </sheetIdMap>
  </header>
  <header guid="{6A608B2D-A2B9-4099-9CA6-9FB8320D7097}" dateTime="2025-12-01T12:25:50" maxSheetId="104" userName="Пользователь" r:id="rId126" minRId="7448" maxRId="8085">
    <sheetIdMap count="103">
      <sheetId val="1"/>
      <sheetId val="21"/>
      <sheetId val="22"/>
      <sheetId val="2"/>
      <sheetId val="25"/>
      <sheetId val="26"/>
      <sheetId val="27"/>
      <sheetId val="28"/>
      <sheetId val="29"/>
      <sheetId val="30"/>
      <sheetId val="31"/>
      <sheetId val="32"/>
      <sheetId val="33"/>
      <sheetId val="34"/>
      <sheetId val="35"/>
      <sheetId val="36"/>
      <sheetId val="37"/>
      <sheetId val="38"/>
      <sheetId val="39"/>
      <sheetId val="40"/>
      <sheetId val="41"/>
      <sheetId val="42"/>
      <sheetId val="43"/>
      <sheetId val="44"/>
      <sheetId val="45"/>
      <sheetId val="3"/>
      <sheetId val="4"/>
      <sheetId val="5"/>
      <sheetId val="6"/>
      <sheetId val="7"/>
      <sheetId val="8"/>
      <sheetId val="48"/>
      <sheetId val="9"/>
      <sheetId val="10"/>
      <sheetId val="11"/>
      <sheetId val="12"/>
      <sheetId val="13"/>
      <sheetId val="14"/>
      <sheetId val="15"/>
      <sheetId val="16"/>
      <sheetId val="17"/>
      <sheetId val="18"/>
      <sheetId val="19"/>
      <sheetId val="20"/>
      <sheetId val="72"/>
      <sheetId val="49"/>
      <sheetId val="60"/>
      <sheetId val="47"/>
      <sheetId val="61"/>
      <sheetId val="52"/>
      <sheetId val="54"/>
      <sheetId val="55"/>
      <sheetId val="66"/>
      <sheetId val="92"/>
      <sheetId val="70"/>
      <sheetId val="71"/>
      <sheetId val="65"/>
      <sheetId val="56"/>
      <sheetId val="50"/>
      <sheetId val="51"/>
      <sheetId val="68"/>
      <sheetId val="53"/>
      <sheetId val="75"/>
      <sheetId val="81"/>
      <sheetId val="82"/>
      <sheetId val="83"/>
      <sheetId val="85"/>
      <sheetId val="87"/>
      <sheetId val="88"/>
      <sheetId val="89"/>
      <sheetId val="90"/>
      <sheetId val="91"/>
      <sheetId val="93"/>
      <sheetId val="94"/>
      <sheetId val="95"/>
      <sheetId val="96"/>
      <sheetId val="97"/>
      <sheetId val="98"/>
      <sheetId val="99"/>
      <sheetId val="100"/>
      <sheetId val="101"/>
      <sheetId val="102"/>
      <sheetId val="103"/>
      <sheetId val="80"/>
      <sheetId val="79"/>
      <sheetId val="74"/>
      <sheetId val="73"/>
      <sheetId val="69"/>
      <sheetId val="78"/>
      <sheetId val="59"/>
      <sheetId val="67"/>
      <sheetId val="58"/>
      <sheetId val="77"/>
      <sheetId val="86"/>
      <sheetId val="84"/>
      <sheetId val="57"/>
      <sheetId val="76"/>
      <sheetId val="62"/>
      <sheetId val="63"/>
      <sheetId val="64"/>
      <sheetId val="46"/>
      <sheetId val="23"/>
      <sheetId val="24"/>
    </sheetIdMap>
  </header>
  <header guid="{7CD6F32B-1BB2-4473-BDAA-99E61574D2DE}" dateTime="2025-12-01T12:30:32" maxSheetId="106" userName="Пользователь" r:id="rId127" minRId="8086" maxRId="8278">
    <sheetIdMap count="105">
      <sheetId val="1"/>
      <sheetId val="21"/>
      <sheetId val="22"/>
      <sheetId val="2"/>
      <sheetId val="25"/>
      <sheetId val="26"/>
      <sheetId val="27"/>
      <sheetId val="28"/>
      <sheetId val="29"/>
      <sheetId val="30"/>
      <sheetId val="31"/>
      <sheetId val="32"/>
      <sheetId val="33"/>
      <sheetId val="34"/>
      <sheetId val="35"/>
      <sheetId val="36"/>
      <sheetId val="37"/>
      <sheetId val="38"/>
      <sheetId val="39"/>
      <sheetId val="40"/>
      <sheetId val="41"/>
      <sheetId val="42"/>
      <sheetId val="43"/>
      <sheetId val="44"/>
      <sheetId val="45"/>
      <sheetId val="3"/>
      <sheetId val="4"/>
      <sheetId val="5"/>
      <sheetId val="6"/>
      <sheetId val="7"/>
      <sheetId val="8"/>
      <sheetId val="48"/>
      <sheetId val="9"/>
      <sheetId val="10"/>
      <sheetId val="11"/>
      <sheetId val="12"/>
      <sheetId val="13"/>
      <sheetId val="14"/>
      <sheetId val="15"/>
      <sheetId val="16"/>
      <sheetId val="17"/>
      <sheetId val="18"/>
      <sheetId val="19"/>
      <sheetId val="20"/>
      <sheetId val="72"/>
      <sheetId val="49"/>
      <sheetId val="60"/>
      <sheetId val="47"/>
      <sheetId val="61"/>
      <sheetId val="52"/>
      <sheetId val="54"/>
      <sheetId val="55"/>
      <sheetId val="66"/>
      <sheetId val="92"/>
      <sheetId val="70"/>
      <sheetId val="71"/>
      <sheetId val="65"/>
      <sheetId val="56"/>
      <sheetId val="50"/>
      <sheetId val="51"/>
      <sheetId val="68"/>
      <sheetId val="53"/>
      <sheetId val="75"/>
      <sheetId val="81"/>
      <sheetId val="82"/>
      <sheetId val="83"/>
      <sheetId val="85"/>
      <sheetId val="87"/>
      <sheetId val="88"/>
      <sheetId val="89"/>
      <sheetId val="90"/>
      <sheetId val="91"/>
      <sheetId val="93"/>
      <sheetId val="94"/>
      <sheetId val="95"/>
      <sheetId val="96"/>
      <sheetId val="97"/>
      <sheetId val="98"/>
      <sheetId val="99"/>
      <sheetId val="100"/>
      <sheetId val="101"/>
      <sheetId val="102"/>
      <sheetId val="103"/>
      <sheetId val="104"/>
      <sheetId val="105"/>
      <sheetId val="80"/>
      <sheetId val="79"/>
      <sheetId val="74"/>
      <sheetId val="73"/>
      <sheetId val="69"/>
      <sheetId val="78"/>
      <sheetId val="59"/>
      <sheetId val="67"/>
      <sheetId val="58"/>
      <sheetId val="77"/>
      <sheetId val="86"/>
      <sheetId val="84"/>
      <sheetId val="57"/>
      <sheetId val="76"/>
      <sheetId val="62"/>
      <sheetId val="63"/>
      <sheetId val="64"/>
      <sheetId val="46"/>
      <sheetId val="23"/>
      <sheetId val="24"/>
    </sheetIdMap>
  </header>
  <header guid="{010A69AC-F53D-4A0C-93BD-548EAB96010F}" dateTime="2026-02-05T14:13:36" maxSheetId="107" userName="Пользователь" r:id="rId128" minRId="8279" maxRId="8298">
    <sheetIdMap count="106">
      <sheetId val="1"/>
      <sheetId val="21"/>
      <sheetId val="22"/>
      <sheetId val="2"/>
      <sheetId val="25"/>
      <sheetId val="26"/>
      <sheetId val="27"/>
      <sheetId val="28"/>
      <sheetId val="29"/>
      <sheetId val="30"/>
      <sheetId val="31"/>
      <sheetId val="32"/>
      <sheetId val="33"/>
      <sheetId val="34"/>
      <sheetId val="35"/>
      <sheetId val="36"/>
      <sheetId val="37"/>
      <sheetId val="38"/>
      <sheetId val="39"/>
      <sheetId val="40"/>
      <sheetId val="41"/>
      <sheetId val="42"/>
      <sheetId val="43"/>
      <sheetId val="44"/>
      <sheetId val="45"/>
      <sheetId val="3"/>
      <sheetId val="4"/>
      <sheetId val="5"/>
      <sheetId val="6"/>
      <sheetId val="7"/>
      <sheetId val="8"/>
      <sheetId val="48"/>
      <sheetId val="9"/>
      <sheetId val="10"/>
      <sheetId val="11"/>
      <sheetId val="12"/>
      <sheetId val="13"/>
      <sheetId val="14"/>
      <sheetId val="15"/>
      <sheetId val="16"/>
      <sheetId val="17"/>
      <sheetId val="18"/>
      <sheetId val="19"/>
      <sheetId val="20"/>
      <sheetId val="72"/>
      <sheetId val="49"/>
      <sheetId val="60"/>
      <sheetId val="47"/>
      <sheetId val="61"/>
      <sheetId val="52"/>
      <sheetId val="54"/>
      <sheetId val="55"/>
      <sheetId val="66"/>
      <sheetId val="92"/>
      <sheetId val="70"/>
      <sheetId val="71"/>
      <sheetId val="65"/>
      <sheetId val="56"/>
      <sheetId val="50"/>
      <sheetId val="51"/>
      <sheetId val="68"/>
      <sheetId val="53"/>
      <sheetId val="75"/>
      <sheetId val="81"/>
      <sheetId val="85"/>
      <sheetId val="87"/>
      <sheetId val="88"/>
      <sheetId val="89"/>
      <sheetId val="90"/>
      <sheetId val="91"/>
      <sheetId val="93"/>
      <sheetId val="94"/>
      <sheetId val="95"/>
      <sheetId val="96"/>
      <sheetId val="97"/>
      <sheetId val="98"/>
      <sheetId val="99"/>
      <sheetId val="100"/>
      <sheetId val="101"/>
      <sheetId val="102"/>
      <sheetId val="103"/>
      <sheetId val="104"/>
      <sheetId val="105"/>
      <sheetId val="82"/>
      <sheetId val="83"/>
      <sheetId val="106"/>
      <sheetId val="80"/>
      <sheetId val="79"/>
      <sheetId val="74"/>
      <sheetId val="73"/>
      <sheetId val="69"/>
      <sheetId val="78"/>
      <sheetId val="59"/>
      <sheetId val="67"/>
      <sheetId val="58"/>
      <sheetId val="77"/>
      <sheetId val="86"/>
      <sheetId val="84"/>
      <sheetId val="57"/>
      <sheetId val="76"/>
      <sheetId val="62"/>
      <sheetId val="63"/>
      <sheetId val="64"/>
      <sheetId val="46"/>
      <sheetId val="23"/>
      <sheetId val="24"/>
    </sheetIdMap>
  </header>
  <header guid="{A2DDC8D0-F40E-4BC2-997E-E8CA248D196E}" dateTime="2026-03-10T10:22:50" maxSheetId="108" userName="Пользователь" r:id="rId129" minRId="8299" maxRId="8319">
    <sheetIdMap count="107">
      <sheetId val="1"/>
      <sheetId val="21"/>
      <sheetId val="22"/>
      <sheetId val="2"/>
      <sheetId val="25"/>
      <sheetId val="26"/>
      <sheetId val="27"/>
      <sheetId val="28"/>
      <sheetId val="29"/>
      <sheetId val="30"/>
      <sheetId val="31"/>
      <sheetId val="32"/>
      <sheetId val="33"/>
      <sheetId val="34"/>
      <sheetId val="35"/>
      <sheetId val="36"/>
      <sheetId val="37"/>
      <sheetId val="38"/>
      <sheetId val="39"/>
      <sheetId val="40"/>
      <sheetId val="41"/>
      <sheetId val="42"/>
      <sheetId val="43"/>
      <sheetId val="44"/>
      <sheetId val="45"/>
      <sheetId val="3"/>
      <sheetId val="4"/>
      <sheetId val="5"/>
      <sheetId val="6"/>
      <sheetId val="7"/>
      <sheetId val="8"/>
      <sheetId val="48"/>
      <sheetId val="9"/>
      <sheetId val="10"/>
      <sheetId val="11"/>
      <sheetId val="12"/>
      <sheetId val="13"/>
      <sheetId val="14"/>
      <sheetId val="15"/>
      <sheetId val="16"/>
      <sheetId val="17"/>
      <sheetId val="18"/>
      <sheetId val="19"/>
      <sheetId val="20"/>
      <sheetId val="72"/>
      <sheetId val="49"/>
      <sheetId val="60"/>
      <sheetId val="47"/>
      <sheetId val="61"/>
      <sheetId val="52"/>
      <sheetId val="54"/>
      <sheetId val="55"/>
      <sheetId val="66"/>
      <sheetId val="92"/>
      <sheetId val="70"/>
      <sheetId val="71"/>
      <sheetId val="65"/>
      <sheetId val="56"/>
      <sheetId val="50"/>
      <sheetId val="51"/>
      <sheetId val="68"/>
      <sheetId val="53"/>
      <sheetId val="75"/>
      <sheetId val="81"/>
      <sheetId val="87"/>
      <sheetId val="88"/>
      <sheetId val="89"/>
      <sheetId val="90"/>
      <sheetId val="91"/>
      <sheetId val="93"/>
      <sheetId val="94"/>
      <sheetId val="95"/>
      <sheetId val="96"/>
      <sheetId val="97"/>
      <sheetId val="98"/>
      <sheetId val="99"/>
      <sheetId val="100"/>
      <sheetId val="101"/>
      <sheetId val="102"/>
      <sheetId val="103"/>
      <sheetId val="104"/>
      <sheetId val="105"/>
      <sheetId val="82"/>
      <sheetId val="83"/>
      <sheetId val="107"/>
      <sheetId val="85"/>
      <sheetId val="106"/>
      <sheetId val="80"/>
      <sheetId val="79"/>
      <sheetId val="74"/>
      <sheetId val="73"/>
      <sheetId val="69"/>
      <sheetId val="78"/>
      <sheetId val="59"/>
      <sheetId val="67"/>
      <sheetId val="58"/>
      <sheetId val="77"/>
      <sheetId val="86"/>
      <sheetId val="84"/>
      <sheetId val="57"/>
      <sheetId val="76"/>
      <sheetId val="62"/>
      <sheetId val="63"/>
      <sheetId val="64"/>
      <sheetId val="46"/>
      <sheetId val="23"/>
      <sheetId val="24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is rId="6584" sheetId="89" name="[меню октябрь  2025.xlsx]Лист26" sheetPosition="78"/>
  <ris rId="6585" sheetId="90" name="[меню октябрь  2025.xlsx]Лист28" sheetPosition="79"/>
  <ris rId="6586" sheetId="91" name="[меню октябрь  2025.xlsx]Лист29" sheetPosition="80"/>
  <rcc rId="6587" sId="89">
    <nc r="B2" t="inlineStr">
      <is>
        <t>Согласно контракту</t>
      </is>
    </nc>
  </rcc>
  <rcc rId="6588" sId="89">
    <nc r="B3" t="inlineStr">
      <is>
        <t>№2024.617</t>
      </is>
    </nc>
  </rcc>
  <rcc rId="6589" sId="89">
    <nc r="B4" t="inlineStr">
      <is>
        <t>от 23.12.2023 г.</t>
      </is>
    </nc>
  </rcc>
  <rcc rId="6590" sId="89">
    <nc r="C7" t="inlineStr">
      <is>
        <t>8 день</t>
      </is>
    </nc>
  </rcc>
  <rcc rId="6591" sId="89" odxf="1" dxf="1">
    <nc r="B9" t="inlineStr">
      <is>
        <t>Д/сад</t>
      </is>
    </nc>
    <odxf>
      <font>
        <b val="0"/>
        <sz val="11"/>
        <color theme="1"/>
        <name val="Calibri"/>
        <scheme val="minor"/>
      </font>
    </odxf>
    <ndxf>
      <font>
        <b/>
        <sz val="11"/>
        <color theme="1"/>
        <name val="Calibri"/>
        <scheme val="minor"/>
      </font>
    </ndxf>
  </rcc>
  <rcc rId="6592" sId="89" odxf="1" dxf="1">
    <nc r="C9" t="inlineStr">
      <is>
        <t>МБДОУ "ЦРР-д/с № 22"Алсу"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89" sqref="D9" start="0" length="0">
    <dxf>
      <font>
        <b/>
        <sz val="11"/>
        <color theme="1"/>
        <name val="Calibri"/>
        <scheme val="minor"/>
      </font>
    </dxf>
  </rfmt>
  <rfmt sheetId="89" sqref="E9" start="0" length="0">
    <dxf>
      <font>
        <b/>
        <sz val="11"/>
        <color theme="1"/>
        <name val="Calibri"/>
        <scheme val="minor"/>
      </font>
      <numFmt numFmtId="19" formatCode="dd/mm/yyyy"/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cc rId="6593" sId="89" odxf="1" dxf="1">
    <nc r="B11">
      <v>10</v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ndxf>
  </rcc>
  <rcc rId="6594" sId="89" odxf="1" dxf="1">
    <nc r="C11" t="inlineStr">
      <is>
        <t>Блюдо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ndxf>
  </rcc>
  <rcc rId="6595" sId="89" odxf="1" dxf="1">
    <nc r="D11" t="inlineStr">
      <is>
        <t>С 3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596" sId="89" odxf="1" dxf="1">
    <nc r="E11" t="inlineStr">
      <is>
        <t>до 7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89" sqref="B12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top style="medium">
          <color indexed="64"/>
        </top>
      </border>
    </dxf>
  </rfmt>
  <rfmt sheetId="89" sqref="C12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cc rId="6597" sId="89" odxf="1" dxf="1">
    <nc r="D12" t="inlineStr">
      <is>
        <t>грамм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6598" sId="89" odxf="1" dxf="1">
    <nc r="E12" t="inlineStr">
      <is>
        <t>ккал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6599" sId="89" odxf="1" dxf="1">
    <nc r="B13" t="inlineStr">
      <is>
        <r>
          <t>Завтрак/</t>
        </r>
        <r>
          <rPr>
            <b/>
            <sz val="11"/>
            <color theme="8" tint="-0.249977111117893"/>
            <rFont val="Calibri"/>
            <family val="2"/>
            <charset val="204"/>
          </rPr>
          <t>иртәнге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top style="medium">
          <color indexed="64"/>
        </top>
      </border>
    </ndxf>
  </rcc>
  <rcc rId="6600" sId="89" odxf="1" s="1" dxf="1">
    <nc r="C13" t="inlineStr">
      <is>
        <t>Каша манная молочная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601" sId="89" odxf="1" s="1" dxf="1">
    <nc r="D13" t="inlineStr">
      <is>
        <t>180/5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602" sId="89" odxf="1" s="1" dxf="1" numFmtId="4">
    <nc r="E13">
      <v>199.5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89" sqref="B14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6603" sId="89" odxf="1" s="1" dxf="1">
    <nc r="C14" t="inlineStr">
      <is>
        <t xml:space="preserve">Какао с молоком 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left" vertical="center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604" sId="89" odxf="1" s="1" dxf="1">
    <nc r="D14" t="inlineStr">
      <is>
        <t>180/6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605" sId="89" odxf="1" s="1" dxf="1">
    <nc r="E14">
      <v>58.83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89" sqref="B15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6606" sId="89" odxf="1" s="1" dxf="1">
    <nc r="C15" t="inlineStr">
      <is>
        <t>Бутерброд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607" sId="89" odxf="1" s="1" dxf="1">
    <nc r="D15" t="inlineStr">
      <is>
        <t>30/5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608" sId="89" odxf="1" s="1" dxf="1" numFmtId="4">
    <nc r="E15">
      <v>111.6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6609" sId="89" odxf="1" dxf="1">
    <nc r="B16" t="inlineStr">
      <is>
        <t>09.00</t>
      </is>
    </nc>
    <odxf>
      <font>
        <b val="0"/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ndxf>
  </rcc>
  <rcc rId="6610" sId="89" odxf="1" dxf="1">
    <nc r="C16" t="inlineStr">
      <is>
        <t>Сок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6611" sId="89" odxf="1" dxf="1">
    <nc r="D16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6612" sId="89" odxf="1" dxf="1" numFmtId="4">
    <nc r="E16">
      <v>76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164" formatCode="0.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6613" sId="89" odxf="1" dxf="1">
    <nc r="B17" t="inlineStr">
      <is>
        <r>
          <t>Обед/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6614" sId="89" odxf="1" dxf="1">
    <nc r="C17" t="inlineStr">
      <is>
        <t>Свежие томаты порционно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6615" sId="89" odxf="1" dxf="1">
    <nc r="D17" t="inlineStr">
      <is>
        <t>60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6616" sId="89" odxf="1" dxf="1" numFmtId="4">
    <nc r="E17">
      <v>11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fmt sheetId="89" sqref="B18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617" sId="89" odxf="1" dxf="1">
    <nc r="C18" t="inlineStr">
      <is>
        <t>Щи со свежей капустой с картофелем, со сметаной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618" sId="89" odxf="1" dxf="1">
    <nc r="D18" t="inlineStr">
      <is>
        <t>180/11/7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619" sId="89" odxf="1" dxf="1" numFmtId="4">
    <nc r="E18">
      <v>75.959999999999994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89" sqref="B19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620" sId="89" odxf="1" dxf="1">
    <nc r="C19" t="inlineStr">
      <is>
        <t>Биточки домашние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621" sId="89" odxf="1" dxf="1">
    <nc r="D19" t="inlineStr">
      <is>
        <t>70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622" sId="89" odxf="1" dxf="1" numFmtId="4">
    <nc r="E19">
      <v>225.4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89" sqref="B20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623" sId="89" odxf="1" dxf="1">
    <nc r="C20" t="inlineStr">
      <is>
        <t>Пюре гороховое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624" sId="89" odxf="1" dxf="1">
    <nc r="D20" t="inlineStr">
      <is>
        <t>130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625" sId="89" odxf="1" dxf="1" numFmtId="4">
    <nc r="E20">
      <v>196.94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89" sqref="B21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626" sId="89" odxf="1" dxf="1">
    <nc r="C21" t="inlineStr">
      <is>
        <t>Компот из изюма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627" sId="89" odxf="1" dxf="1">
    <nc r="D21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628" sId="89" odxf="1" dxf="1" numFmtId="4">
    <nc r="E21">
      <v>62.1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89" sqref="B22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629" sId="89" odxf="1" dxf="1">
    <nc r="C22" t="inlineStr">
      <is>
        <t>Хлеб пшеничный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6630" sId="89" odxf="1" dxf="1">
    <nc r="D22" t="inlineStr">
      <is>
        <t>25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6631" sId="89" odxf="1" dxf="1" numFmtId="4">
    <nc r="E22">
      <v>58.75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89" sqref="B2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cc rId="6632" sId="89" odxf="1" dxf="1">
    <nc r="C23" t="inlineStr">
      <is>
        <t>Хлеб ржаной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6633" sId="89" odxf="1" dxf="1">
    <nc r="D23" t="inlineStr">
      <is>
        <t>45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6634" sId="89" odxf="1" dxf="1" numFmtId="4">
    <nc r="E23">
      <v>89.1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6635" sId="89" odxf="1" dxf="1">
    <nc r="B24" t="inlineStr">
      <is>
        <r>
          <t>Полдник/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төштән соңгы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righ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ndxf>
  </rcc>
  <rcc rId="6636" sId="89" odxf="1" dxf="1">
    <nc r="C24" t="inlineStr">
      <is>
        <t>Молоко кипяченое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637" sId="89" odxf="1" dxf="1">
    <nc r="D24" t="inlineStr">
      <is>
        <t>180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638" sId="89" odxf="1" dxf="1" numFmtId="4">
    <nc r="E24">
      <v>96.3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89" sqref="B25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rfmt>
  <rcc rId="6639" sId="89" odxf="1" dxf="1">
    <nc r="C25" t="inlineStr">
      <is>
        <t>Булочка с сахаром</t>
      </is>
    </nc>
    <odxf>
      <font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sz val="12"/>
        <color theme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640" sId="89" odxf="1" dxf="1">
    <nc r="D25" t="inlineStr">
      <is>
        <t>35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641" sId="89" odxf="1" dxf="1" numFmtId="4">
    <nc r="E25">
      <v>95.67</v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6642" sId="89" odxf="1" dxf="1">
    <nc r="B26" t="inlineStr">
      <is>
        <r>
          <t>Ужин/</t>
        </r>
        <r>
          <rPr>
            <b/>
            <sz val="11"/>
            <color theme="8" tint="-0.249977111117893"/>
            <rFont val="Calibri"/>
            <family val="2"/>
            <charset val="204"/>
          </rPr>
          <t>кичке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6643" sId="89" odxf="1" dxf="1">
    <nc r="C26" t="inlineStr">
      <is>
        <t>Рыба тушенная с овощами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644" sId="89" odxf="1" dxf="1">
    <nc r="D26" t="inlineStr">
      <is>
        <t>50/25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645" sId="89" odxf="1" dxf="1" numFmtId="4">
    <nc r="E26">
      <v>245.23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89" sqref="B27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646" sId="89" odxf="1" dxf="1">
    <nc r="C27" t="inlineStr">
      <is>
        <t>Рис отварной рассып-ый с масл слив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bottom style="thin">
          <color indexed="64"/>
        </bottom>
      </border>
    </ndxf>
  </rcc>
  <rcc rId="6647" sId="89" odxf="1" dxf="1">
    <nc r="D27" t="inlineStr">
      <is>
        <t>130/2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ndxf>
  </rcc>
  <rcc rId="6648" sId="89" odxf="1" dxf="1" numFmtId="4">
    <nc r="E27">
      <v>192.01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bottom style="thin">
          <color indexed="64"/>
        </bottom>
      </border>
    </ndxf>
  </rcc>
  <rfmt sheetId="89" sqref="B28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6649" sId="89" odxf="1" dxf="1">
    <nc r="C28" t="inlineStr">
      <is>
        <t>Чай с сахаром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650" sId="89" odxf="1" dxf="1">
    <nc r="D28" t="inlineStr">
      <is>
        <t>180/6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651" sId="89" odxf="1" dxf="1" numFmtId="4">
    <nc r="E28">
      <v>24.1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89" sqref="B29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6652" sId="89" odxf="1" dxf="1">
    <nc r="C29" t="inlineStr">
      <is>
        <t>Хлеб пшеничный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653" sId="89" odxf="1" dxf="1">
    <nc r="D29" t="inlineStr">
      <is>
        <t>30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654" sId="89" odxf="1" dxf="1" numFmtId="4">
    <nc r="E29">
      <v>70.5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89" sqref="B30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89" sqref="C30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6655" sId="89" odxf="1" dxf="1">
    <nc r="D30" t="inlineStr">
      <is>
        <t>170,64 руб</t>
      </is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6656" sId="89" odxf="1" dxf="1">
    <nc r="E30">
      <f>E29+E28+E26+E25+E24+E23+E22+E20+E19+E18+E17+E16+E15+E14+E13</f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6657" sId="90">
    <nc r="B2" t="inlineStr">
      <is>
        <t>Согласно контракту</t>
      </is>
    </nc>
  </rcc>
  <rcc rId="6658" sId="90">
    <nc r="B3" t="inlineStr">
      <is>
        <t>№2024.617</t>
      </is>
    </nc>
  </rcc>
  <rcc rId="6659" sId="90">
    <nc r="B4" t="inlineStr">
      <is>
        <t>от 23.12.2023 г.</t>
      </is>
    </nc>
  </rcc>
  <rcc rId="6660" sId="90">
    <nc r="C7" t="inlineStr">
      <is>
        <t>9 день</t>
      </is>
    </nc>
  </rcc>
  <rcc rId="6661" sId="90" odxf="1" dxf="1">
    <nc r="B9" t="inlineStr">
      <is>
        <t>Д/сад</t>
      </is>
    </nc>
    <odxf>
      <font>
        <b val="0"/>
        <sz val="11"/>
        <color theme="1"/>
        <name val="Calibri"/>
        <scheme val="minor"/>
      </font>
    </odxf>
    <ndxf>
      <font>
        <b/>
        <sz val="11"/>
        <color theme="1"/>
        <name val="Calibri"/>
        <scheme val="minor"/>
      </font>
    </ndxf>
  </rcc>
  <rcc rId="6662" sId="90" odxf="1" dxf="1">
    <nc r="C9" t="inlineStr">
      <is>
        <t>МБДОУ "ЦРР-д/с № 22"Алсу"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90" sqref="D9" start="0" length="0">
    <dxf>
      <font>
        <b/>
        <sz val="11"/>
        <color theme="1"/>
        <name val="Calibri"/>
        <scheme val="minor"/>
      </font>
    </dxf>
  </rfmt>
  <rfmt sheetId="90" sqref="E9" start="0" length="0">
    <dxf>
      <font>
        <b/>
        <sz val="11"/>
        <color theme="1"/>
        <name val="Calibri"/>
        <scheme val="minor"/>
      </font>
      <numFmt numFmtId="19" formatCode="dd/mm/yyyy"/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cc rId="6663" sId="90" odxf="1" dxf="1">
    <nc r="B11">
      <v>10</v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ndxf>
  </rcc>
  <rcc rId="6664" sId="90" odxf="1" dxf="1">
    <nc r="C11" t="inlineStr">
      <is>
        <t>Блюдо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ndxf>
  </rcc>
  <rcc rId="6665" sId="90" odxf="1" dxf="1">
    <nc r="D11" t="inlineStr">
      <is>
        <t>С 3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666" sId="90" odxf="1" dxf="1">
    <nc r="E11" t="inlineStr">
      <is>
        <t>до 7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0" sqref="B12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top style="medium">
          <color indexed="64"/>
        </top>
      </border>
    </dxf>
  </rfmt>
  <rfmt sheetId="90" sqref="C12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cc rId="6667" sId="90" odxf="1" dxf="1">
    <nc r="D12" t="inlineStr">
      <is>
        <t>грамм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6668" sId="90" odxf="1" dxf="1">
    <nc r="E12" t="inlineStr">
      <is>
        <t>ккал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6669" sId="90" odxf="1" dxf="1">
    <nc r="B13" t="inlineStr">
      <is>
        <t>Завтрак/иртәнге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top style="medium">
          <color indexed="64"/>
        </top>
      </border>
    </ndxf>
  </rcc>
  <rcc rId="6670" sId="90" odxf="1" s="1" dxf="1">
    <nc r="C13" t="inlineStr">
      <is>
        <t>Каша пшеничная молочная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671" sId="90" odxf="1" s="1" dxf="1">
    <nc r="D13" t="inlineStr">
      <is>
        <t>180/3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672" sId="90" odxf="1" s="1" dxf="1" numFmtId="4">
    <nc r="E13">
      <v>241.16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0" sqref="B14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6673" sId="90" odxf="1" s="1" dxf="1">
    <nc r="C14" t="inlineStr">
      <is>
        <t>Чай с молоком и сахаром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left" vertical="center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674" sId="90" odxf="1" s="1" dxf="1">
    <nc r="D14" t="inlineStr">
      <is>
        <t>180/6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675" sId="90" odxf="1" s="1" dxf="1">
    <nc r="E14">
      <v>72.7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0" sqref="B15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6676" sId="90" odxf="1" s="1" dxf="1">
    <nc r="C15" t="inlineStr">
      <is>
        <t>Бутерброд с 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677" sId="90" odxf="1" s="1" dxf="1">
    <nc r="D15" t="inlineStr">
      <is>
        <t>30/5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678" sId="90" odxf="1" s="1" dxf="1" numFmtId="4">
    <nc r="E15">
      <v>111.6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6679" sId="90" odxf="1" dxf="1">
    <nc r="B16" t="inlineStr">
      <is>
        <t>09.00</t>
      </is>
    </nc>
    <odxf>
      <font>
        <b val="0"/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ndxf>
  </rcc>
  <rcc rId="6680" sId="90" odxf="1" dxf="1">
    <nc r="C16" t="inlineStr">
      <is>
        <t>Яблоко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6681" sId="90" odxf="1" dxf="1">
    <nc r="D16" t="inlineStr">
      <is>
        <t>100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6682" sId="90" odxf="1" dxf="1" numFmtId="4">
    <nc r="E16">
      <v>47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164" formatCode="0.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6683" sId="90" odxf="1" dxf="1">
    <nc r="B17" t="inlineStr">
      <is>
        <t>Обед/төшке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6684" sId="90" odxf="1" dxf="1">
    <nc r="C17" t="inlineStr">
      <is>
        <t>Салат из свежий капусты с яблоками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6685" sId="90" odxf="1" dxf="1">
    <nc r="D17" t="inlineStr">
      <is>
        <t>60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6686" sId="90" odxf="1" dxf="1" numFmtId="4">
    <nc r="E17">
      <v>54.06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fmt sheetId="90" sqref="B18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687" sId="90" odxf="1" dxf="1">
    <nc r="C18" t="inlineStr">
      <is>
        <t>суп лапша домашняя на курином б-не, с мясом птицы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688" sId="90" odxf="1" dxf="1">
    <nc r="D18" t="inlineStr">
      <is>
        <t>180/10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689" sId="90" odxf="1" dxf="1" numFmtId="4">
    <nc r="E18">
      <v>114.78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0" sqref="B19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690" sId="90" odxf="1" dxf="1">
    <nc r="C19" t="inlineStr">
      <is>
        <t>Жаркое из птицы по домашнему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691" sId="90" odxf="1" dxf="1">
    <nc r="D19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692" sId="90" odxf="1" dxf="1" numFmtId="4">
    <nc r="E19">
      <v>303.43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0" sqref="B20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693" sId="90" odxf="1" dxf="1">
    <nc r="C20" t="inlineStr">
      <is>
        <t>Напиток из сухофруктов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694" sId="90" odxf="1" dxf="1">
    <nc r="D20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695" sId="90" odxf="1" dxf="1" numFmtId="4">
    <nc r="E20">
      <v>68.180000000000007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0" sqref="B21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696" sId="90" odxf="1" dxf="1">
    <nc r="C21" t="inlineStr">
      <is>
        <t>Хлеб пшеничный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6697" sId="90" odxf="1" dxf="1">
    <nc r="D21" t="inlineStr">
      <is>
        <t>25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6698" sId="90" odxf="1" dxf="1" numFmtId="4">
    <nc r="E21">
      <v>58.75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90" sqref="B22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cc rId="6699" sId="90" odxf="1" dxf="1">
    <nc r="C22" t="inlineStr">
      <is>
        <t>Хлеб ржаной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6700" sId="90" odxf="1" dxf="1">
    <nc r="D22" t="inlineStr">
      <is>
        <t>45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6701" sId="90" odxf="1" dxf="1" numFmtId="4">
    <nc r="E22">
      <v>89.1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6702" sId="90" odxf="1" dxf="1">
    <nc r="B23" t="inlineStr">
      <is>
        <t>Полдник/төштән соңгы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righ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ndxf>
  </rcc>
  <rcc rId="6703" sId="90" odxf="1" dxf="1">
    <nc r="C23" t="inlineStr">
      <is>
        <t>кисломолочный напиток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704" sId="90" odxf="1" dxf="1">
    <nc r="D23" t="inlineStr">
      <is>
        <t>180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705" sId="90" odxf="1" dxf="1" numFmtId="4">
    <nc r="E23">
      <v>91.8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cc rId="6706" sId="90" odxf="1" dxf="1">
    <nc r="B24" t="inlineStr">
      <is>
        <t>Ужин/кичке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6707" sId="90" odxf="1" dxf="1">
    <nc r="C24" t="inlineStr">
      <is>
        <t>Ватрушка королевская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708" sId="90" odxf="1" dxf="1">
    <nc r="D24" t="inlineStr">
      <is>
        <t>150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709" sId="90" odxf="1" dxf="1" numFmtId="4">
    <nc r="E24">
      <v>404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0" sqref="B25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6710" sId="90" odxf="1" dxf="1">
    <nc r="C25" t="inlineStr">
      <is>
        <t>чай с сахаром и лимоном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711" sId="90" odxf="1" dxf="1">
    <nc r="D25" t="inlineStr">
      <is>
        <t>180/6/7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712" sId="90" odxf="1" dxf="1" numFmtId="4">
    <nc r="E25">
      <v>26.48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0" sqref="B26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fmt sheetId="90" sqref="C26" start="0" length="0">
    <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90" sqref="D26" start="0" length="0">
    <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90" sqref="E26" start="0" length="0">
    <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</rfmt>
  <rfmt sheetId="90" sqref="B27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90" sqref="C27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6713" sId="90" odxf="1" dxf="1">
    <nc r="D27" t="inlineStr">
      <is>
        <t>170,64 руб</t>
      </is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6714" sId="90" odxf="1" dxf="1">
    <nc r="E27">
      <f>E25+E24+E23+E22+E21+E20+E19+E18+E17+E16+E15+E14+E13</f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6715" sId="91">
    <nc r="B1" t="inlineStr">
      <is>
        <t>Согласно контракту</t>
      </is>
    </nc>
  </rcc>
  <rcc rId="6716" sId="91">
    <nc r="B2" t="inlineStr">
      <is>
        <t>№2024.617</t>
      </is>
    </nc>
  </rcc>
  <rcc rId="6717" sId="91">
    <nc r="B3" t="inlineStr">
      <is>
        <t>от 23.12.2023 г.</t>
      </is>
    </nc>
  </rcc>
  <rcc rId="6718" sId="91">
    <nc r="C5" t="inlineStr">
      <is>
        <t>10 день</t>
      </is>
    </nc>
  </rcc>
  <rcc rId="6719" sId="91" odxf="1" dxf="1">
    <nc r="B8" t="inlineStr">
      <is>
        <t>Д/сад</t>
      </is>
    </nc>
    <odxf>
      <font>
        <b val="0"/>
        <sz val="11"/>
        <color theme="1"/>
        <name val="Calibri"/>
        <scheme val="minor"/>
      </font>
    </odxf>
    <ndxf>
      <font>
        <b/>
        <sz val="11"/>
        <color theme="1"/>
        <name val="Calibri"/>
        <scheme val="minor"/>
      </font>
    </ndxf>
  </rcc>
  <rcc rId="6720" sId="91" odxf="1" dxf="1">
    <nc r="C8" t="inlineStr">
      <is>
        <t>МБДОУ "ЦРР-д/с № 22"Алсу"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91" sqref="D8" start="0" length="0">
    <dxf>
      <font>
        <b/>
        <sz val="11"/>
        <color theme="1"/>
        <name val="Calibri"/>
        <scheme val="minor"/>
      </font>
    </dxf>
  </rfmt>
  <rfmt sheetId="91" sqref="E8" start="0" length="0">
    <dxf>
      <font>
        <b/>
        <sz val="11"/>
        <color theme="1"/>
        <name val="Calibri"/>
        <scheme val="minor"/>
      </font>
      <numFmt numFmtId="19" formatCode="dd/mm/yyyy"/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cc rId="6721" sId="91" odxf="1" dxf="1">
    <nc r="B10">
      <v>10</v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ndxf>
  </rcc>
  <rcc rId="6722" sId="91" odxf="1" dxf="1">
    <nc r="C10" t="inlineStr">
      <is>
        <t>Блюдо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ndxf>
  </rcc>
  <rcc rId="6723" sId="91" odxf="1" dxf="1">
    <nc r="D10" t="inlineStr">
      <is>
        <t>С 3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724" sId="91" odxf="1" dxf="1">
    <nc r="E10" t="inlineStr">
      <is>
        <t>до 7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1" sqref="B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top style="medium">
          <color indexed="64"/>
        </top>
      </border>
    </dxf>
  </rfmt>
  <rfmt sheetId="91" sqref="C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cc rId="6725" sId="91" odxf="1" dxf="1">
    <nc r="D11" t="inlineStr">
      <is>
        <t>грамм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6726" sId="91" odxf="1" dxf="1">
    <nc r="E11" t="inlineStr">
      <is>
        <t>ккал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6727" sId="91" odxf="1" dxf="1">
    <nc r="B12" t="inlineStr">
      <is>
        <t>Завтрак/иртәнге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top style="medium">
          <color indexed="64"/>
        </top>
      </border>
    </ndxf>
  </rcc>
  <rcc rId="6728" sId="91" odxf="1" s="1" dxf="1">
    <nc r="C12" t="inlineStr">
      <is>
        <t>Каша геркулесовая молочная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729" sId="91" odxf="1" s="1" dxf="1">
    <nc r="D12" t="inlineStr">
      <is>
        <t>180/5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730" sId="91" odxf="1" s="1" dxf="1" numFmtId="4">
    <nc r="E12">
      <v>233.1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1" sqref="B1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6731" sId="91" odxf="1" s="1" dxf="1">
    <nc r="C13" t="inlineStr">
      <is>
        <t>Кофейный напиток с молоком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left" vertical="center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732" sId="91" odxf="1" s="1" dxf="1">
    <nc r="D13" t="inlineStr">
      <is>
        <t>180/6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733" sId="91" odxf="1" s="1" dxf="1">
    <nc r="E13">
      <v>42.67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1" sqref="B14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6734" sId="91" odxf="1" s="1" dxf="1">
    <nc r="C14" t="inlineStr">
      <is>
        <t>Бутербр с маслом слив, с сыром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735" sId="91" odxf="1" s="1" dxf="1">
    <nc r="D14" t="inlineStr">
      <is>
        <t>30/5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736" sId="91" odxf="1" s="1" dxf="1" numFmtId="4">
    <nc r="E14">
      <v>146.1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6737" sId="91" odxf="1" dxf="1">
    <nc r="B15" t="inlineStr">
      <is>
        <t>09.00</t>
      </is>
    </nc>
    <odxf>
      <font>
        <b val="0"/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ndxf>
  </rcc>
  <rcc rId="6738" sId="91" odxf="1" dxf="1">
    <nc r="C15" t="inlineStr">
      <is>
        <t>Сок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6739" sId="91" odxf="1" dxf="1">
    <nc r="D15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6740" sId="91" odxf="1" dxf="1" numFmtId="4">
    <nc r="E15">
      <v>76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164" formatCode="0.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6741" sId="91" odxf="1" dxf="1">
    <nc r="B16" t="inlineStr">
      <is>
        <t>Обед/төшке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6742" sId="91" odxf="1" dxf="1">
    <nc r="C16" t="inlineStr">
      <is>
        <t>Огурцы свежие порционно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6743" sId="91" odxf="1" dxf="1">
    <nc r="D16" t="inlineStr">
      <is>
        <t>50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6744" sId="91" odxf="1" dxf="1" numFmtId="4">
    <nc r="E16">
      <v>11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fmt sheetId="91" sqref="B17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745" sId="91" odxf="1" dxf="1">
    <nc r="C17" t="inlineStr">
      <is>
        <t>Суп картофельный с рисовой крупой с мясными фрик,со сметаной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746" sId="91" odxf="1" dxf="1">
    <nc r="D17" t="inlineStr">
      <is>
        <t>180/10/5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747" sId="91" odxf="1" dxf="1" numFmtId="4">
    <nc r="E17">
      <v>79.599999999999994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1" sqref="B18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748" sId="91" odxf="1" dxf="1">
    <nc r="C18" t="inlineStr">
      <is>
        <t>Котлеты рыбные с маслом сливочным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749" sId="91" odxf="1" dxf="1">
    <nc r="D18" t="inlineStr">
      <is>
        <t>70/3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750" sId="91" odxf="1" dxf="1" numFmtId="4">
    <nc r="E18">
      <v>144.36000000000001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1" sqref="B19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751" sId="91" odxf="1" dxf="1">
    <nc r="C19" t="inlineStr">
      <is>
        <t>Макаронные изделия отварные с овощами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752" sId="91" odxf="1" dxf="1">
    <nc r="D19" t="inlineStr">
      <is>
        <t>130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753" sId="91" odxf="1" dxf="1" numFmtId="4">
    <nc r="E19">
      <v>163.28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1" sqref="B20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754" sId="91" odxf="1" dxf="1">
    <nc r="C20" t="inlineStr">
      <is>
        <t>Кисель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6755" sId="91" odxf="1" dxf="1">
    <nc r="D20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6756" sId="91" odxf="1" dxf="1" numFmtId="4">
    <nc r="E20">
      <v>75.239999999999995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91" sqref="B21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757" sId="91" odxf="1" dxf="1">
    <nc r="C21" t="inlineStr">
      <is>
        <t>хлеб пшеничный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758" sId="91" odxf="1" dxf="1">
    <nc r="D21" t="inlineStr">
      <is>
        <t>25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759" sId="91" odxf="1" dxf="1" numFmtId="4">
    <nc r="E21">
      <v>58.75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1" sqref="B22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cc rId="6760" sId="91" odxf="1" dxf="1">
    <nc r="C22" t="inlineStr">
      <is>
        <t>Хлеб ржаной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6761" sId="91" odxf="1" dxf="1">
    <nc r="D22" t="inlineStr">
      <is>
        <t>45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6762" sId="91" odxf="1" dxf="1" numFmtId="4">
    <nc r="E22">
      <v>89.1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6763" sId="91" odxf="1" dxf="1">
    <nc r="B23" t="inlineStr">
      <is>
        <t>Полдник/төштән соңгы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righ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ndxf>
  </rcc>
  <rcc rId="6764" sId="91" odxf="1" dxf="1">
    <nc r="C23" t="inlineStr">
      <is>
        <t>Молоко кипяченое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765" sId="91" odxf="1" dxf="1">
    <nc r="D23" t="inlineStr">
      <is>
        <t>180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766" sId="91" odxf="1" dxf="1" numFmtId="4">
    <nc r="E23">
      <v>96.3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1" sqref="B24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rfmt>
  <rcc rId="6767" sId="91" odxf="1" dxf="1">
    <nc r="C24" t="inlineStr">
      <is>
        <t>Булочка Российская</t>
      </is>
    </nc>
    <odxf>
      <font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sz val="12"/>
        <color theme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768" sId="91" odxf="1" dxf="1">
    <nc r="D24" t="inlineStr">
      <is>
        <t>35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769" sId="91" odxf="1" dxf="1" numFmtId="4">
    <nc r="E24">
      <v>88.5</v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6770" sId="91" odxf="1" dxf="1">
    <nc r="B25" t="inlineStr">
      <is>
        <t>Ужин/кичке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6771" sId="91" odxf="1" dxf="1">
    <nc r="C25" t="inlineStr">
      <is>
        <t>Каша гречневая вязкая с мясом и овощами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772" sId="91" odxf="1" dxf="1">
    <nc r="D25" t="inlineStr">
      <is>
        <t>180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773" sId="91" odxf="1" dxf="1" numFmtId="4">
    <nc r="E25">
      <v>268.5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1" sqref="B26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6774" sId="91" odxf="1" dxf="1">
    <nc r="C26" t="inlineStr">
      <is>
        <t>Напиток из шиповника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775" sId="91" odxf="1" dxf="1">
    <nc r="D26" t="inlineStr">
      <is>
        <t>180/6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776" sId="91" odxf="1" dxf="1" numFmtId="4">
    <nc r="E26">
      <v>79.38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1" sqref="B27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6777" sId="91" odxf="1" dxf="1">
    <nc r="C27" t="inlineStr">
      <is>
        <t>Хлеб пшеничный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778" sId="91" odxf="1" dxf="1">
    <nc r="D27" t="inlineStr">
      <is>
        <t>30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779" sId="91" odxf="1" dxf="1" numFmtId="4">
    <nc r="E27">
      <v>70.5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1" sqref="B28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91" sqref="C28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6780" sId="91" odxf="1" dxf="1">
    <nc r="D28" t="inlineStr">
      <is>
        <t>170,64  руб</t>
      </is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6781" sId="91" odxf="1" dxf="1">
    <nc r="E28">
      <f>E27+E26+E25+E24+E23+E22+E21+E20+E19+E18+E17+E16+E15+E14+E13+E12</f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v guid="{7D113E4B-2489-4A93-A066-E9128A217E1E}" action="delete"/>
  <rcv guid="{7D113E4B-2489-4A93-A066-E9128A217E1E}" action="add"/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782" sId="67">
    <oc r="C17" t="inlineStr">
      <is>
        <t>Салат из зеленого горошка</t>
      </is>
    </oc>
    <nc r="C17" t="inlineStr">
      <is>
        <t>Кабачковая икра</t>
      </is>
    </nc>
  </rcc>
  <rcc rId="6783" sId="69">
    <oc r="C12" t="inlineStr">
      <is>
        <t>Каша пшенная молочная с маслом сливочным</t>
      </is>
    </oc>
    <nc r="C12" t="inlineStr">
      <is>
        <t>Каша манная молочная с маслом сливочным</t>
      </is>
    </nc>
  </rcc>
  <rcc rId="6784" sId="69" numFmtId="4">
    <oc r="E12">
      <v>208.76</v>
    </oc>
    <nc r="E12">
      <v>186.3</v>
    </nc>
  </rcc>
  <rcc rId="6785" sId="69">
    <oc r="E13">
      <v>72.7</v>
    </oc>
    <nc r="E13">
      <v>75.760000000000005</v>
    </nc>
  </rcc>
  <rcc rId="6786" sId="69" numFmtId="4">
    <oc r="E14">
      <v>111.6</v>
    </oc>
    <nc r="E14">
      <v>111.68</v>
    </nc>
  </rcc>
  <rcc rId="6787" sId="69">
    <oc r="D15" t="inlineStr">
      <is>
        <t>180</t>
      </is>
    </oc>
    <nc r="D15" t="inlineStr">
      <is>
        <t>200</t>
      </is>
    </nc>
  </rcc>
  <rcc rId="6788" sId="69" numFmtId="4">
    <oc r="E15">
      <v>76</v>
    </oc>
    <nc r="E15">
      <v>84.8</v>
    </nc>
  </rcc>
  <rcc rId="6789" sId="69">
    <oc r="C16" t="inlineStr">
      <is>
        <t>Салат из зеленого горошка</t>
      </is>
    </oc>
    <nc r="C16" t="inlineStr">
      <is>
        <t>Салат из кукурузы к/с</t>
      </is>
    </nc>
  </rcc>
  <rcc rId="6790" sId="69" numFmtId="4">
    <oc r="E16">
      <v>41.8</v>
    </oc>
    <nc r="E16">
      <v>49.65</v>
    </nc>
  </rcc>
  <rcc rId="6791" sId="69">
    <oc r="C19" t="inlineStr">
      <is>
        <t>вермишель отварной</t>
      </is>
    </oc>
    <nc r="C19"/>
  </rcc>
  <rrc rId="6792" sId="69" ref="A19:XFD19" action="deleteRow">
    <undo index="13" exp="ref" v="1" dr="E19" r="E27" sId="69"/>
    <rfmt sheetId="69" xfDxf="1" sqref="A19:XFD19" start="0" length="0"/>
    <rfmt sheetId="69" sqref="B19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69" sqref="C19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69" dxf="1">
      <nc r="D19" t="inlineStr">
        <is>
          <t>130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69" dxf="1" numFmtId="4">
      <nc r="E19">
        <v>135.46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</rrc>
  <rcc rId="6793" sId="69">
    <oc r="C17" t="inlineStr">
      <is>
        <t>Рассольник Лениноградский,со сметаной</t>
      </is>
    </oc>
    <nc r="C17" t="inlineStr">
      <is>
        <t>Суп вермишелевый с картофелем с куриными фрикадельками</t>
      </is>
    </nc>
  </rcc>
  <rcc rId="6794" sId="69">
    <oc r="D17" t="inlineStr">
      <is>
        <t>180/7</t>
      </is>
    </oc>
    <nc r="D17" t="inlineStr">
      <is>
        <t>180/10</t>
      </is>
    </nc>
  </rcc>
  <rcc rId="6795" sId="69" numFmtId="4">
    <oc r="E17">
      <v>88.56</v>
    </oc>
    <nc r="E17">
      <v>114.56</v>
    </nc>
  </rcc>
  <rcc rId="6796" sId="69">
    <oc r="C18" t="inlineStr">
      <is>
        <t>Тефтели куриные запеченные в сметанно-томатном соусе</t>
      </is>
    </oc>
    <nc r="C18" t="inlineStr">
      <is>
        <t>Голубцы ленивые со сметанно-томатным соусом</t>
      </is>
    </nc>
  </rcc>
  <rcc rId="6797" sId="69">
    <oc r="D18" t="inlineStr">
      <is>
        <t>50/25</t>
      </is>
    </oc>
    <nc r="D18" t="inlineStr">
      <is>
        <t>120/30</t>
      </is>
    </nc>
  </rcc>
  <rcc rId="6798" sId="69" numFmtId="4">
    <oc r="E18">
      <v>112.5</v>
    </oc>
    <nc r="E18">
      <v>201.98</v>
    </nc>
  </rcc>
  <rcc rId="6799" sId="69" numFmtId="4">
    <oc r="E19">
      <v>68.180000000000007</v>
    </oc>
    <nc r="E19">
      <v>71.52</v>
    </nc>
  </rcc>
  <rcc rId="6800" sId="69">
    <oc r="C22" t="inlineStr">
      <is>
        <t>Молоко кипяченное</t>
      </is>
    </oc>
    <nc r="C22" t="inlineStr">
      <is>
        <t>Катык</t>
      </is>
    </nc>
  </rcc>
  <rcc rId="6801" sId="69" numFmtId="4">
    <oc r="E22">
      <v>96.3</v>
    </oc>
    <nc r="E22">
      <v>92</v>
    </nc>
  </rcc>
  <rcc rId="6802" sId="69">
    <oc r="D23" t="inlineStr">
      <is>
        <t>50</t>
      </is>
    </oc>
    <nc r="D23" t="inlineStr">
      <is>
        <t>40</t>
      </is>
    </nc>
  </rcc>
  <rcc rId="6803" sId="69" numFmtId="4">
    <oc r="E23">
      <v>90.2</v>
    </oc>
    <nc r="E23">
      <v>166.8</v>
    </nc>
  </rcc>
  <rcc rId="6804" sId="69">
    <oc r="C24" t="inlineStr">
      <is>
        <t>Сырники творожные с молоком сгущенным</t>
      </is>
    </oc>
    <nc r="C24" t="inlineStr">
      <is>
        <t>Омлет</t>
      </is>
    </nc>
  </rcc>
  <rcc rId="6805" sId="69">
    <oc r="D24" t="inlineStr">
      <is>
        <t>120/30</t>
      </is>
    </oc>
    <nc r="D24" t="inlineStr">
      <is>
        <t>150</t>
      </is>
    </nc>
  </rcc>
  <rcc rId="6806" sId="69" numFmtId="4">
    <oc r="E24">
      <v>390.4</v>
    </oc>
    <nc r="E24">
      <v>289.66000000000003</v>
    </nc>
  </rcc>
  <rcc rId="6807" sId="69">
    <oc r="C25" t="inlineStr">
      <is>
        <t>Напиок из шиповника</t>
      </is>
    </oc>
    <nc r="C25" t="inlineStr">
      <is>
        <t>Чай с сахаром,с яблоками</t>
      </is>
    </nc>
  </rcc>
  <rcc rId="6808" sId="69">
    <oc r="E26">
      <f>E25+E24+E23+E22+E21+E20+E19+#REF!+E18+E17+E16+E15+E14+E13+E12</f>
    </oc>
    <nc r="E26">
      <f>E25+E24+E23+E22+E21+E20+E19+E18+E17+E16+E15+E14+E13+E12</f>
    </nc>
  </rcc>
  <rcc rId="6809" sId="73">
    <oc r="D14" t="inlineStr">
      <is>
        <t>30/10/5</t>
      </is>
    </oc>
    <nc r="D14" t="inlineStr">
      <is>
        <t>30/5/5</t>
      </is>
    </nc>
  </rcc>
  <rcc rId="6810" sId="73" numFmtId="4">
    <oc r="E12">
      <v>223.41</v>
    </oc>
    <nc r="E12">
      <v>214.8</v>
    </nc>
  </rcc>
  <rcc rId="6811" sId="73">
    <oc r="E13">
      <v>42.67</v>
    </oc>
    <nc r="E13">
      <v>74.58</v>
    </nc>
  </rcc>
  <rcc rId="6812" sId="73" numFmtId="4">
    <oc r="E14">
      <v>146.1</v>
    </oc>
    <nc r="E14">
      <v>128.77000000000001</v>
    </nc>
  </rcc>
  <rcc rId="6813" sId="73" xfDxf="1" dxf="1">
    <oc r="C16" t="inlineStr">
      <is>
        <t>Огурцы св порционно</t>
      </is>
    </oc>
    <nc r="C16" t="inlineStr">
      <is>
        <t>Салат из квашенной капусты</t>
      </is>
    </nc>
    <ndxf>
      <alignment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6814" sId="73" numFmtId="4">
    <oc r="E16">
      <v>6</v>
    </oc>
    <nc r="E16">
      <v>42.85</v>
    </nc>
  </rcc>
  <rcc rId="6815" sId="73" xfDxf="1" dxf="1">
    <oc r="C17" t="inlineStr">
      <is>
        <t>Суп картофельный с клецками на б-не из индейки</t>
      </is>
    </oc>
    <nc r="C17" t="inlineStr">
      <is>
        <t>Борщ со свежей капустой с картофелем на курином бульоне со сметаной</t>
      </is>
    </nc>
    <ndxf>
      <alignment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816" sId="73">
    <oc r="D17" t="inlineStr">
      <is>
        <t>180</t>
      </is>
    </oc>
    <nc r="D17" t="inlineStr">
      <is>
        <t>180/7</t>
      </is>
    </nc>
  </rcc>
  <rcc rId="6817" sId="73" numFmtId="4">
    <oc r="E17">
      <v>120.08</v>
    </oc>
    <nc r="E17">
      <v>85.97</v>
    </nc>
  </rcc>
  <rcc rId="6818" sId="73">
    <oc r="C18" t="inlineStr">
      <is>
        <t>Гуляш из отварной индейки</t>
      </is>
    </oc>
    <nc r="C18" t="inlineStr">
      <is>
        <t>Гуляш из отварной птицы</t>
      </is>
    </nc>
  </rcc>
  <rcc rId="6819" sId="73" numFmtId="4">
    <oc r="E18">
      <v>136.31</v>
    </oc>
    <nc r="E18">
      <v>123.51</v>
    </nc>
  </rcc>
  <rcc rId="6820" sId="73">
    <oc r="C19" t="inlineStr">
      <is>
        <t xml:space="preserve">Каша перловая рассып с овощами и маслом </t>
      </is>
    </oc>
    <nc r="C19" t="inlineStr">
      <is>
        <t>Макаронные изделия отварные с маслом сливочным</t>
      </is>
    </nc>
  </rcc>
  <rcc rId="6821" sId="73">
    <oc r="D19" t="inlineStr">
      <is>
        <t>137</t>
      </is>
    </oc>
    <nc r="D19" t="inlineStr">
      <is>
        <t>130/3</t>
      </is>
    </nc>
  </rcc>
  <rcc rId="6822" sId="73" numFmtId="4">
    <oc r="E19">
      <v>137.68</v>
    </oc>
    <nc r="E19">
      <v>165.79</v>
    </nc>
  </rcc>
  <rcc rId="6823" sId="73" numFmtId="4">
    <oc r="E20">
      <v>55.26</v>
    </oc>
    <nc r="E20">
      <v>103.14</v>
    </nc>
  </rcc>
  <rcc rId="6824" sId="73">
    <oc r="D21" t="inlineStr">
      <is>
        <t>25</t>
      </is>
    </oc>
    <nc r="D21" t="inlineStr">
      <is>
        <t>30</t>
      </is>
    </nc>
  </rcc>
  <rcc rId="6825" sId="73" numFmtId="4">
    <oc r="E21">
      <v>58.75</v>
    </oc>
    <nc r="E21">
      <v>70.569999999999993</v>
    </nc>
  </rcc>
  <rcc rId="6826" sId="73" numFmtId="4">
    <oc r="E22">
      <v>89.1</v>
    </oc>
    <nc r="E22">
      <v>89.19</v>
    </nc>
  </rcc>
  <rcc rId="6827" sId="73">
    <oc r="C23" t="inlineStr">
      <is>
        <t xml:space="preserve">Катык </t>
      </is>
    </oc>
    <nc r="C23" t="inlineStr">
      <is>
        <t>Напиток ацидоф</t>
      </is>
    </nc>
  </rcc>
  <rcc rId="6828" sId="73" numFmtId="4">
    <oc r="E23">
      <v>90</v>
    </oc>
    <nc r="E23">
      <v>92</v>
    </nc>
  </rcc>
  <rcc rId="6829" sId="73" numFmtId="4">
    <oc r="E24">
      <v>128.1</v>
    </oc>
    <nc r="E24"/>
  </rcc>
  <rrc rId="6830" sId="73" ref="A24:XFD24" action="deleteRow">
    <undo index="5" exp="ref" v="1" dr="E24" r="E29" sId="73"/>
    <rfmt sheetId="73" xfDxf="1" sqref="A24:XFD24" start="0" length="0"/>
    <rfmt sheetId="73" sqref="B24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  <bottom style="medium">
            <color indexed="64"/>
          </bottom>
        </border>
      </dxf>
    </rfmt>
    <rcc rId="0" sId="73" dxf="1">
      <nc r="C24" t="inlineStr">
        <is>
          <t>пряники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73" dxf="1">
      <nc r="D24" t="inlineStr">
        <is>
          <t>30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73" sqref="E24" start="0" length="0">
      <dxf>
        <font>
          <sz val="12"/>
          <color theme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831" sId="73">
    <oc r="C24" t="inlineStr">
      <is>
        <t>Омлет</t>
      </is>
    </oc>
    <nc r="C24" t="inlineStr">
      <is>
        <t>Расстегай с рыбой</t>
      </is>
    </nc>
  </rcc>
  <rcc rId="6832" sId="73">
    <oc r="D24" t="inlineStr">
      <is>
        <t>150</t>
      </is>
    </oc>
    <nc r="D24" t="inlineStr">
      <is>
        <t>100</t>
      </is>
    </nc>
  </rcc>
  <rcc rId="6833" sId="73" numFmtId="4">
    <oc r="E24">
      <v>335.23</v>
    </oc>
    <nc r="E24">
      <v>220</v>
    </nc>
  </rcc>
  <rrc rId="6834" sId="73" ref="A25:XFD25" action="deleteRow">
    <undo index="1" exp="ref" v="1" dr="E25" r="E28" sId="73"/>
    <rfmt sheetId="73" xfDxf="1" sqref="A25:XFD25" start="0" length="0"/>
    <rfmt sheetId="73" sqref="B25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cc rId="0" sId="73" dxf="1">
      <nc r="C25" t="inlineStr">
        <is>
          <t>Хлеб пшеничный</t>
        </is>
      </nc>
      <n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bottom style="thin">
            <color indexed="64"/>
          </bottom>
        </border>
      </ndxf>
    </rcc>
    <rcc rId="0" sId="73" dxf="1">
      <nc r="D25" t="inlineStr">
        <is>
          <t>25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bottom style="thin">
            <color indexed="64"/>
          </bottom>
        </border>
      </ndxf>
    </rcc>
    <rcc rId="0" sId="73" dxf="1" numFmtId="4">
      <nc r="E25">
        <v>58.75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bottom style="thin">
            <color indexed="64"/>
          </bottom>
        </border>
      </ndxf>
    </rcc>
  </rrc>
  <rcc rId="6835" sId="73">
    <oc r="C25" t="inlineStr">
      <is>
        <t>Чай с сахаром и лимоном</t>
      </is>
    </oc>
    <nc r="C25" t="inlineStr">
      <is>
        <t>Напиток из шиповника</t>
      </is>
    </nc>
  </rcc>
  <rcc rId="6836" sId="73">
    <oc r="D25" t="inlineStr">
      <is>
        <t>180/6/7</t>
      </is>
    </oc>
    <nc r="D25" t="inlineStr">
      <is>
        <t>180/6</t>
      </is>
    </nc>
  </rcc>
  <rcc rId="6837" sId="73" numFmtId="4">
    <oc r="E25">
      <v>26.48</v>
    </oc>
    <nc r="E25">
      <v>31.38</v>
    </nc>
  </rcc>
  <rcc rId="6838" sId="73">
    <oc r="E27">
      <f>E25+#REF!+E24+#REF!+E23+E22+E21+E20+E19+E18+E17+E16+E15+E14+E13+E12</f>
    </oc>
    <nc r="E27">
      <f>E25+E24+E23+E22+E21+E20+E19+E18+E17+E16+E15+E14+E13+E12</f>
    </nc>
  </rcc>
  <rsnm rId="6839" sheetId="69" oldName="[меню октябрь  2025.xlsx]13 октября" newName="[меню октябрь  2025.xlsx]10 ноября"/>
  <rsnm rId="6840" sheetId="73" oldName="[меню октябрь  2025.xlsx]14 октября" newName="[меню октябрь  2025.xlsx]11 ноября"/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841" sId="74">
    <oc r="C10" t="inlineStr">
      <is>
        <t>Каша манная молочная с маслом сливочным</t>
      </is>
    </oc>
    <nc r="C10" t="inlineStr">
      <is>
        <t>Каша геркулесовая молочная с маслом сливочным</t>
      </is>
    </nc>
  </rcc>
  <rcc rId="6842" sId="74" numFmtId="4">
    <oc r="E10">
      <v>186.3</v>
    </oc>
    <nc r="E10">
      <v>238.71</v>
    </nc>
  </rcc>
  <rcc rId="6843" sId="74">
    <oc r="E11">
      <v>58.83</v>
    </oc>
    <nc r="E11">
      <v>90.78</v>
    </nc>
  </rcc>
  <rcc rId="6844" sId="74" numFmtId="4">
    <oc r="E12">
      <v>111.6</v>
    </oc>
    <nc r="E12">
      <v>111.68</v>
    </nc>
  </rcc>
  <rcc rId="6845" sId="74">
    <oc r="D13" t="inlineStr">
      <is>
        <t>180</t>
      </is>
    </oc>
    <nc r="D13" t="inlineStr">
      <is>
        <t>200</t>
      </is>
    </nc>
  </rcc>
  <rcc rId="6846" sId="74" numFmtId="4">
    <oc r="E13">
      <v>76</v>
    </oc>
    <nc r="E13">
      <v>84.8</v>
    </nc>
  </rcc>
  <rcc rId="6847" sId="74">
    <oc r="C14" t="inlineStr">
      <is>
        <t>Томаты св порционно</t>
      </is>
    </oc>
    <nc r="C14" t="inlineStr">
      <is>
        <t>Винегрет</t>
      </is>
    </nc>
  </rcc>
  <rcc rId="6848" sId="74">
    <oc r="D14" t="inlineStr">
      <is>
        <t>50</t>
      </is>
    </oc>
    <nc r="D14" t="inlineStr">
      <is>
        <t>60</t>
      </is>
    </nc>
  </rcc>
  <rcc rId="6849" sId="74" numFmtId="4">
    <oc r="E14">
      <v>11</v>
    </oc>
    <nc r="E14">
      <v>75.06</v>
    </nc>
  </rcc>
  <rcc rId="6850" sId="74">
    <oc r="D15" t="inlineStr">
      <is>
        <t>180/11/7</t>
      </is>
    </oc>
    <nc r="D15" t="inlineStr">
      <is>
        <t>180/10/7</t>
      </is>
    </nc>
  </rcc>
  <rcc rId="6851" sId="74" numFmtId="4">
    <oc r="E15">
      <v>75.959999999999994</v>
    </oc>
    <nc r="E15">
      <v>84.8</v>
    </nc>
  </rcc>
  <rcc rId="6852" sId="74">
    <oc r="C16" t="inlineStr">
      <is>
        <t>Биточки домашние</t>
      </is>
    </oc>
    <nc r="C16" t="inlineStr">
      <is>
        <t>Тефтели мясные</t>
      </is>
    </nc>
  </rcc>
  <rcc rId="6853" sId="74">
    <oc r="D16" t="inlineStr">
      <is>
        <t>70</t>
      </is>
    </oc>
    <nc r="D16" t="inlineStr">
      <is>
        <t>60/20</t>
      </is>
    </nc>
  </rcc>
  <rcc rId="6854" sId="74" numFmtId="4">
    <oc r="E16">
      <v>225.4</v>
    </oc>
    <nc r="E16">
      <v>125.85</v>
    </nc>
  </rcc>
  <rcc rId="6855" sId="74">
    <oc r="C17" t="inlineStr">
      <is>
        <t>Пюре гороховое</t>
      </is>
    </oc>
    <nc r="C17" t="inlineStr">
      <is>
        <t>Каша гречневая рассыпчатая с маслом сливочным</t>
      </is>
    </nc>
  </rcc>
  <rcc rId="6856" sId="74">
    <oc r="D17" t="inlineStr">
      <is>
        <t>130</t>
      </is>
    </oc>
    <nc r="D17" t="inlineStr">
      <is>
        <t>130/3</t>
      </is>
    </nc>
  </rcc>
  <rcc rId="6857" sId="74" numFmtId="4">
    <oc r="E17">
      <v>196.94</v>
    </oc>
    <nc r="E17">
      <v>205.27</v>
    </nc>
  </rcc>
  <rcc rId="6858" sId="74">
    <oc r="D19" t="inlineStr">
      <is>
        <t>25</t>
      </is>
    </oc>
    <nc r="D19" t="inlineStr">
      <is>
        <t>30</t>
      </is>
    </nc>
  </rcc>
  <rcc rId="6859" sId="74" numFmtId="4">
    <oc r="E19">
      <v>58.75</v>
    </oc>
    <nc r="E19">
      <v>70.569999999999993</v>
    </nc>
  </rcc>
  <rcc rId="6860" sId="74" numFmtId="4">
    <oc r="E20">
      <v>89.1</v>
    </oc>
    <nc r="E20">
      <v>89.19</v>
    </nc>
  </rcc>
  <rcc rId="6861" sId="74">
    <oc r="C21" t="inlineStr">
      <is>
        <t>Молоко кипяченое</t>
      </is>
    </oc>
    <nc r="C21" t="inlineStr">
      <is>
        <t>Ряженка</t>
      </is>
    </nc>
  </rcc>
  <rcc rId="6862" sId="74" numFmtId="4">
    <oc r="E21">
      <v>96.3</v>
    </oc>
    <nc r="E21">
      <v>92</v>
    </nc>
  </rcc>
  <rcc rId="6863" sId="74">
    <oc r="C22" t="inlineStr">
      <is>
        <t>Булочка с сахаром</t>
      </is>
    </oc>
    <nc r="C22" t="inlineStr">
      <is>
        <t>Сушки</t>
      </is>
    </nc>
  </rcc>
  <rcc rId="6864" sId="74">
    <oc r="D22" t="inlineStr">
      <is>
        <t>35</t>
      </is>
    </oc>
    <nc r="D22" t="inlineStr">
      <is>
        <t>20</t>
      </is>
    </nc>
  </rcc>
  <rcc rId="6865" sId="74" numFmtId="4">
    <oc r="E22">
      <v>95.67</v>
    </oc>
    <nc r="E22">
      <v>67.8</v>
    </nc>
  </rcc>
  <rcc rId="6866" sId="74">
    <oc r="D23" t="inlineStr">
      <is>
        <t>50/25</t>
      </is>
    </oc>
    <nc r="D23" t="inlineStr">
      <is>
        <t>130/20</t>
      </is>
    </nc>
  </rcc>
  <rcc rId="6867" sId="74" numFmtId="4">
    <oc r="E23">
      <v>245.23</v>
    </oc>
    <nc r="E23">
      <v>360.2</v>
    </nc>
  </rcc>
  <rrc rId="6868" sId="74" ref="A24:XFD24" action="deleteRow">
    <undo index="3" exp="ref" v="1" dr="E24" r="E27" sId="74"/>
    <rfmt sheetId="74" xfDxf="1" sqref="A24:XFD24" start="0" length="0"/>
    <rfmt sheetId="74" sqref="B24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cc rId="0" sId="74" dxf="1">
      <nc r="C24" t="inlineStr">
        <is>
          <t>Рис отварной  рассып с масл слив</t>
        </is>
      </nc>
      <n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bottom style="thin">
            <color indexed="64"/>
          </bottom>
        </border>
      </ndxf>
    </rcc>
    <rcc rId="0" sId="74" dxf="1">
      <nc r="D24" t="inlineStr">
        <is>
          <t>130/2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bottom style="thin">
            <color indexed="64"/>
          </bottom>
        </border>
      </ndxf>
    </rcc>
    <rcc rId="0" sId="74" dxf="1" numFmtId="4">
      <nc r="E24">
        <v>192.01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bottom style="thin">
            <color indexed="64"/>
          </bottom>
        </border>
      </ndxf>
    </rcc>
  </rrc>
  <rcc rId="6869" sId="74">
    <oc r="C23" t="inlineStr">
      <is>
        <t>Рыба туш с овощами</t>
      </is>
    </oc>
    <nc r="C23" t="inlineStr">
      <is>
        <t>Пудинг творожный запеченный с повидлом</t>
      </is>
    </nc>
  </rcc>
  <rrc rId="6870" sId="74" ref="A25:XFD25" action="deleteRow">
    <undo index="0" exp="ref" v="1" dr="E25" r="E26" sId="74"/>
    <rfmt sheetId="74" xfDxf="1" sqref="A25:XFD25" start="0" length="0"/>
    <rfmt sheetId="74" sqref="B2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cc rId="0" sId="74" dxf="1">
      <nc r="C25" t="inlineStr">
        <is>
          <t>Хлеб пшеничный</t>
        </is>
      </nc>
      <ndxf>
        <font>
          <sz val="12"/>
          <color auto="1"/>
          <name val="Calibri"/>
          <scheme val="minor"/>
        </font>
        <alignment horizontal="left"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74" dxf="1">
      <nc r="D25" t="inlineStr">
        <is>
          <t>30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74" dxf="1" numFmtId="4">
      <nc r="E25">
        <v>70.5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cc rId="6871" sId="74">
    <oc r="E25">
      <f>#REF!+E24+#REF!+E23+E22+E21+E20+E19+E18+E17+E16+E15+E14+E13+E12+E11+E10</f>
    </oc>
    <nc r="E25">
      <f>+E24+E23+E22+E21+E20+E19+E18+E17+E16+E15+E14+E13+E12+E11+E10</f>
    </nc>
  </rcc>
  <rcc rId="6872" sId="79">
    <oc r="C12" t="inlineStr">
      <is>
        <t>Каша пшеничная молочная с маслом сливочным</t>
      </is>
    </oc>
    <nc r="C12" t="inlineStr">
      <is>
        <t>Каша пшенная молочная с маслом сливочным</t>
      </is>
    </nc>
  </rcc>
  <rcc rId="6873" sId="79">
    <oc r="C14" t="inlineStr">
      <is>
        <t>Бутерброд с  маслом сливочным</t>
      </is>
    </oc>
    <nc r="C14" t="inlineStr">
      <is>
        <t>Бутерброд с  маслом сливочным,с сыром</t>
      </is>
    </nc>
  </rcc>
  <rcc rId="6874" sId="79">
    <oc r="D14" t="inlineStr">
      <is>
        <t>30/5</t>
      </is>
    </oc>
    <nc r="D14" t="inlineStr">
      <is>
        <t>30/5/5</t>
      </is>
    </nc>
  </rcc>
  <rcc rId="6875" sId="79" numFmtId="4">
    <oc r="E12">
      <v>241.16</v>
    </oc>
    <nc r="E12">
      <v>184.24</v>
    </nc>
  </rcc>
  <rcc rId="6876" sId="79">
    <oc r="E13">
      <v>72.7</v>
    </oc>
    <nc r="E13">
      <v>75.760000000000005</v>
    </nc>
  </rcc>
  <rcc rId="6877" sId="79" numFmtId="4">
    <oc r="E14">
      <v>111.6</v>
    </oc>
    <nc r="E14">
      <v>128.77000000000001</v>
    </nc>
  </rcc>
  <rcc rId="6878" sId="79">
    <oc r="C15" t="inlineStr">
      <is>
        <t>Яблоко</t>
      </is>
    </oc>
    <nc r="C15" t="inlineStr">
      <is>
        <t>Апельсин</t>
      </is>
    </nc>
  </rcc>
  <rcc rId="6879" sId="79" numFmtId="4">
    <oc r="E15">
      <v>47</v>
    </oc>
    <nc r="E15">
      <v>43</v>
    </nc>
  </rcc>
  <rcc rId="6880" sId="79">
    <oc r="C16" t="inlineStr">
      <is>
        <t>салат из капусты с яблоками</t>
      </is>
    </oc>
    <nc r="C16" t="inlineStr">
      <is>
        <t>салат из моркови с сахаром</t>
      </is>
    </nc>
  </rcc>
  <rcc rId="6881" sId="79" numFmtId="4">
    <oc r="E16">
      <v>54.06</v>
    </oc>
    <nc r="E16">
      <v>31.38</v>
    </nc>
  </rcc>
  <rcc rId="6882" sId="79" numFmtId="4">
    <oc r="E17">
      <v>114.78</v>
    </oc>
    <nc r="E17">
      <v>109.54</v>
    </nc>
  </rcc>
  <rcc rId="6883" sId="79">
    <oc r="C18" t="inlineStr">
      <is>
        <t>Жаркое из птицы по домашнему</t>
      </is>
    </oc>
    <nc r="C18" t="inlineStr">
      <is>
        <t>Рыба тушеная с овощами</t>
      </is>
    </nc>
  </rcc>
  <rcc rId="6884" sId="79">
    <oc r="D18" t="inlineStr">
      <is>
        <t>180</t>
      </is>
    </oc>
    <nc r="D18" t="inlineStr">
      <is>
        <t>50/25</t>
      </is>
    </nc>
  </rcc>
  <rcc rId="6885" sId="79" numFmtId="4">
    <oc r="E18">
      <v>303.43</v>
    </oc>
    <nc r="E18">
      <v>105</v>
    </nc>
  </rcc>
  <rrc rId="6886" sId="79" ref="A18:XFD18" action="insertRow"/>
  <rcc rId="6887" sId="79">
    <nc r="C18" t="inlineStr">
      <is>
        <t>Пюре картофельное</t>
      </is>
    </nc>
  </rcc>
  <rcc rId="6888" sId="79">
    <nc r="D18" t="inlineStr">
      <is>
        <t>140</t>
      </is>
    </nc>
  </rcc>
  <rcc rId="6889" sId="79" numFmtId="4">
    <nc r="E18">
      <v>128.1</v>
    </nc>
  </rcc>
  <rcc rId="6890" sId="79" numFmtId="4">
    <oc r="E20">
      <v>68.180000000000007</v>
    </oc>
    <nc r="E20">
      <v>71.52</v>
    </nc>
  </rcc>
  <rcc rId="6891" sId="79">
    <oc r="D21" t="inlineStr">
      <is>
        <t>25</t>
      </is>
    </oc>
    <nc r="D21" t="inlineStr">
      <is>
        <t>30</t>
      </is>
    </nc>
  </rcc>
  <rcc rId="6892" sId="79" numFmtId="4">
    <oc r="E22">
      <v>89.1</v>
    </oc>
    <nc r="E22">
      <v>89.19</v>
    </nc>
  </rcc>
  <rcc rId="6893" sId="79" numFmtId="4">
    <oc r="E23">
      <v>91.8</v>
    </oc>
    <nc r="E23">
      <v>92</v>
    </nc>
  </rcc>
  <rcc rId="6894" sId="79">
    <oc r="C24" t="inlineStr">
      <is>
        <t>Ватрушка королевская</t>
      </is>
    </oc>
    <nc r="C24" t="inlineStr">
      <is>
        <t>Вак балиш с рисом и мясом</t>
      </is>
    </nc>
  </rcc>
  <rcc rId="6895" sId="79" numFmtId="4">
    <oc r="E24">
      <v>404</v>
    </oc>
    <nc r="E24">
      <v>234.63</v>
    </nc>
  </rcc>
  <rcc rId="6896" sId="79">
    <oc r="E27">
      <f>E25+E24+E23+E22+E21+E20+E19+E17+E16+E15+E14+E13+E12</f>
    </oc>
    <nc r="E27">
      <f>E25+E24+E23+E22+E21+E20+E19+E18+E17+E16+E15+E14+E13+E12</f>
    </nc>
  </rcc>
  <rcc rId="6897" sId="79" numFmtId="4">
    <oc r="E21">
      <v>58.75</v>
    </oc>
    <nc r="E21">
      <v>70.569999999999993</v>
    </nc>
  </rcc>
  <rcv guid="{7D113E4B-2489-4A93-A066-E9128A217E1E}" action="delete"/>
  <rcv guid="{7D113E4B-2489-4A93-A066-E9128A217E1E}" action="add"/>
  <rsnm rId="6898" sheetId="79" oldName="[меню октябрь  2025.xlsx]16 октября" newName="[меню октябрь  2025.xlsx]13 ноября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520" sId="88">
    <nc r="B1" t="inlineStr">
      <is>
        <t>Согласно контракту</t>
      </is>
    </nc>
  </rcc>
  <rcc rId="6521" sId="88">
    <nc r="B2" t="inlineStr">
      <is>
        <t>№2024.617</t>
      </is>
    </nc>
  </rcc>
  <rcc rId="6522" sId="88">
    <nc r="B3" t="inlineStr">
      <is>
        <t>от 23.12.2023 г.</t>
      </is>
    </nc>
  </rcc>
  <rcc rId="6523" sId="88">
    <nc r="C6" t="inlineStr">
      <is>
        <t>7 день</t>
      </is>
    </nc>
  </rcc>
  <rcc rId="6524" sId="88" odxf="1" dxf="1">
    <nc r="B8" t="inlineStr">
      <is>
        <t>Д/сад</t>
      </is>
    </nc>
    <odxf>
      <font>
        <b val="0"/>
        <sz val="11"/>
        <color theme="1"/>
        <name val="Calibri"/>
        <scheme val="minor"/>
      </font>
    </odxf>
    <ndxf>
      <font>
        <b/>
        <sz val="11"/>
        <color theme="1"/>
        <name val="Calibri"/>
        <scheme val="minor"/>
      </font>
    </ndxf>
  </rcc>
  <rcc rId="6525" sId="88" odxf="1" dxf="1">
    <nc r="C8" t="inlineStr">
      <is>
        <t>МБДОУ "ЦРР-д/с № 22"Алсу"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88" sqref="D8" start="0" length="0">
    <dxf>
      <font>
        <b/>
        <sz val="11"/>
        <color theme="1"/>
        <name val="Calibri"/>
        <scheme val="minor"/>
      </font>
    </dxf>
  </rfmt>
  <rfmt sheetId="88" sqref="E8" start="0" length="0">
    <dxf>
      <font>
        <b/>
        <sz val="11"/>
        <color theme="1"/>
        <name val="Calibri"/>
        <scheme val="minor"/>
      </font>
      <numFmt numFmtId="19" formatCode="dd/mm/yyyy"/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cc rId="6526" sId="88" odxf="1" dxf="1">
    <nc r="B10">
      <v>10</v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ndxf>
  </rcc>
  <rcc rId="6527" sId="88" odxf="1" dxf="1">
    <nc r="C10" t="inlineStr">
      <is>
        <t>Блюдо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ndxf>
  </rcc>
  <rcc rId="6528" sId="88" odxf="1" dxf="1">
    <nc r="D10" t="inlineStr">
      <is>
        <t>С 3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529" sId="88" odxf="1" dxf="1">
    <nc r="E10" t="inlineStr">
      <is>
        <t>до 7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88" sqref="B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top style="medium">
          <color indexed="64"/>
        </top>
      </border>
    </dxf>
  </rfmt>
  <rfmt sheetId="88" sqref="C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cc rId="6530" sId="88" odxf="1" dxf="1">
    <nc r="D11" t="inlineStr">
      <is>
        <t>грамм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6531" sId="88" odxf="1" dxf="1">
    <nc r="E11" t="inlineStr">
      <is>
        <t>ккал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6532" sId="88" odxf="1" dxf="1">
    <nc r="B12" t="inlineStr">
      <is>
        <r>
          <t>Завтрак/</t>
        </r>
        <r>
          <rPr>
            <b/>
            <sz val="11"/>
            <color theme="8" tint="-0.249977111117893"/>
            <rFont val="Calibri"/>
            <family val="2"/>
            <charset val="204"/>
          </rPr>
          <t>иртәнге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top style="medium">
          <color indexed="64"/>
        </top>
      </border>
    </ndxf>
  </rcc>
  <rcc rId="6533" sId="88" odxf="1" s="1" dxf="1">
    <nc r="C12" t="inlineStr">
      <is>
        <t>Каша ячневая молочная с маслом слив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534" sId="88" odxf="1" s="1" dxf="1">
    <nc r="D12" t="inlineStr">
      <is>
        <t>180/3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535" sId="88" odxf="1" s="1" dxf="1" numFmtId="4">
    <nc r="E12">
      <v>223.41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88" sqref="B1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6536" sId="88" odxf="1" s="1" dxf="1">
    <nc r="C13" t="inlineStr">
      <is>
        <t>Кофейный напиток с молоком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left" vertical="center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537" sId="88" odxf="1" s="1" dxf="1">
    <nc r="D13" t="inlineStr">
      <is>
        <t>180/6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538" sId="88" odxf="1" s="1" dxf="1">
    <nc r="E13">
      <v>42.67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88" sqref="B14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6539" sId="88" odxf="1" s="1" dxf="1">
    <nc r="C14" t="inlineStr">
      <is>
        <t>Бутерброд с сыром, с маслом слив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540" sId="88" odxf="1" s="1" dxf="1">
    <nc r="D14" t="inlineStr">
      <is>
        <t>30/10/5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541" sId="88" odxf="1" s="1" dxf="1" numFmtId="4">
    <nc r="E14">
      <v>146.1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6542" sId="88" odxf="1" dxf="1">
    <nc r="B15" t="inlineStr">
      <is>
        <t>09.00</t>
      </is>
    </nc>
    <odxf>
      <font>
        <b val="0"/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ndxf>
  </rcc>
  <rcc rId="6543" sId="88" odxf="1" dxf="1">
    <nc r="C15" t="inlineStr">
      <is>
        <t>Яблоки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6544" sId="88" odxf="1" dxf="1">
    <nc r="D15" t="inlineStr">
      <is>
        <t>100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6545" sId="88" odxf="1" dxf="1" numFmtId="4">
    <nc r="E15">
      <v>47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164" formatCode="0.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6546" sId="88" odxf="1" dxf="1">
    <nc r="B16" t="inlineStr">
      <is>
        <r>
          <t>Обед/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6547" sId="88" odxf="1" dxf="1">
    <nc r="C16" t="inlineStr">
      <is>
        <t>Огурцы свежие порционно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6548" sId="88" odxf="1" dxf="1">
    <nc r="D16" t="inlineStr">
      <is>
        <t>60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6549" sId="88" odxf="1" dxf="1" numFmtId="4">
    <nc r="E16">
      <v>6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fmt sheetId="88" sqref="B17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550" sId="88" odxf="1" dxf="1">
    <nc r="C17" t="inlineStr">
      <is>
        <t>Суп картофельный с клецками на б-не из индейки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551" sId="88" odxf="1" dxf="1">
    <nc r="D17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552" sId="88" odxf="1" dxf="1" numFmtId="4">
    <nc r="E17">
      <v>120.08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88" sqref="B18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553" sId="88" odxf="1" dxf="1">
    <nc r="C18" t="inlineStr">
      <is>
        <t>Гуляш из отварной индейки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554" sId="88" odxf="1" dxf="1">
    <nc r="D18" t="inlineStr">
      <is>
        <t>40/40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555" sId="88" odxf="1" dxf="1" numFmtId="4">
    <nc r="E18">
      <v>136.31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88" sqref="B19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556" sId="88" odxf="1" dxf="1">
    <nc r="C19" t="inlineStr">
      <is>
        <t>Каша перловая рассып с овощами и маслом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557" sId="88" odxf="1" dxf="1">
    <nc r="D19" t="inlineStr">
      <is>
        <t>130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558" sId="88" odxf="1" dxf="1" numFmtId="4">
    <nc r="E19">
      <v>137.68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88" sqref="B20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559" sId="88" odxf="1" dxf="1">
    <nc r="C20" t="inlineStr">
      <is>
        <t>Напиток из яблок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560" sId="88" odxf="1" dxf="1">
    <nc r="D20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6561" sId="88" odxf="1" dxf="1">
    <nc r="E20" t="inlineStr">
      <is>
        <t>55.26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88" sqref="B21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6562" sId="88" odxf="1" dxf="1">
    <nc r="C21" t="inlineStr">
      <is>
        <t>Хлеб пшеничный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6563" sId="88" odxf="1" dxf="1">
    <nc r="D21" t="inlineStr">
      <is>
        <t>25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6564" sId="88" odxf="1" dxf="1" numFmtId="4">
    <nc r="E21">
      <v>58.75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88" sqref="B22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cc rId="6565" sId="88" odxf="1" dxf="1">
    <nc r="C22" t="inlineStr">
      <is>
        <t>Хлеб ржаной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6566" sId="88" odxf="1" dxf="1">
    <nc r="D22" t="inlineStr">
      <is>
        <t>45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6567" sId="88" odxf="1" dxf="1" numFmtId="4">
    <nc r="E22">
      <v>89.1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6568" sId="88" odxf="1" dxf="1">
    <nc r="B23" t="inlineStr">
      <is>
        <r>
          <t>Полдник/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төштән соңгы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righ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ndxf>
  </rcc>
  <rcc rId="6569" sId="88" odxf="1" dxf="1">
    <nc r="C23" t="inlineStr">
      <is>
        <t>Кефир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570" sId="88" odxf="1" dxf="1">
    <nc r="D23" t="inlineStr">
      <is>
        <t>180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571" sId="88" odxf="1" dxf="1" numFmtId="4">
    <nc r="E23">
      <v>90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88" sqref="B24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rfmt>
  <rcc rId="6572" sId="88" odxf="1" dxf="1">
    <nc r="C24" t="inlineStr">
      <is>
        <t>Пряник</t>
      </is>
    </nc>
    <odxf>
      <font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sz val="12"/>
        <color theme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573" sId="88" odxf="1" dxf="1">
    <nc r="D24" t="inlineStr">
      <is>
        <t>30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574" sId="88" odxf="1" dxf="1" numFmtId="4">
    <nc r="E24">
      <v>128.1</v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6575" sId="88" odxf="1" dxf="1">
    <nc r="B25" t="inlineStr">
      <is>
        <r>
          <t>Ужин/</t>
        </r>
        <r>
          <rPr>
            <b/>
            <sz val="11"/>
            <color theme="8" tint="-0.249977111117893"/>
            <rFont val="Calibri"/>
            <family val="2"/>
            <charset val="204"/>
          </rPr>
          <t>кичке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6576" sId="88" odxf="1" dxf="1">
    <nc r="C25" t="inlineStr">
      <is>
        <t>Омлет натуральный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577" sId="88" odxf="1" dxf="1">
    <nc r="D25" t="inlineStr">
      <is>
        <t>150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6578" sId="88" odxf="1" dxf="1" numFmtId="4">
    <nc r="E25">
      <v>335.23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88" sqref="B26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6579" sId="88" odxf="1" dxf="1">
    <nc r="C26" t="inlineStr">
      <is>
        <t>Чай с сахаром и лимоном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580" sId="88" odxf="1" dxf="1">
    <nc r="D26" t="inlineStr">
      <is>
        <t>180/6/7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6581" sId="88" odxf="1" dxf="1" numFmtId="4">
    <nc r="E26">
      <v>26.48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88" sqref="B27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88" sqref="C27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6582" sId="88" odxf="1" dxf="1">
    <nc r="D27" t="inlineStr">
      <is>
        <t>170,64 руб</t>
      </is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6583" sId="88" odxf="1" dxf="1" numFmtId="4">
    <nc r="E27">
      <v>1647.01</v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v guid="{7D113E4B-2489-4A93-A066-E9128A217E1E}" action="delete"/>
  <rcv guid="{7D113E4B-2489-4A93-A066-E9128A217E1E}" action="add"/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7D113E4B-2489-4A93-A066-E9128A217E1E}" action="delete"/>
  <rcv guid="{7D113E4B-2489-4A93-A066-E9128A217E1E}" action="add"/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899" sId="80">
    <oc r="D12" t="inlineStr">
      <is>
        <t>Каша геркулесовая молочная с маслом сливочным</t>
      </is>
    </oc>
    <nc r="D12" t="inlineStr">
      <is>
        <t>Каша рисовая молочная с маслом сливочным</t>
      </is>
    </nc>
  </rcc>
  <rcc rId="6900" sId="80">
    <oc r="E12" t="inlineStr">
      <is>
        <t>180/5</t>
      </is>
    </oc>
    <nc r="E12" t="inlineStr">
      <is>
        <t>180/3</t>
      </is>
    </nc>
  </rcc>
  <rcc rId="6901" sId="80" numFmtId="4">
    <oc r="F12">
      <v>233.1</v>
    </oc>
    <nc r="F12">
      <v>225</v>
    </nc>
  </rcc>
  <rcc rId="6902" sId="80">
    <oc r="D13" t="inlineStr">
      <is>
        <t>Кофейный напиток с молоком</t>
      </is>
    </oc>
    <nc r="D13" t="inlineStr">
      <is>
        <t>Чай с сахаром, с яблоком</t>
      </is>
    </nc>
  </rcc>
  <rcc rId="6903" sId="80">
    <oc r="E13" t="inlineStr">
      <is>
        <t>180/6</t>
      </is>
    </oc>
    <nc r="E13" t="inlineStr">
      <is>
        <t>180/6/10</t>
      </is>
    </nc>
  </rcc>
  <rcc rId="6904" sId="80">
    <oc r="F13">
      <v>42.67</v>
    </oc>
    <nc r="F13">
      <v>28.7</v>
    </nc>
  </rcc>
  <rcc rId="6905" sId="80" numFmtId="4">
    <oc r="F14">
      <v>146.1</v>
    </oc>
    <nc r="F14">
      <v>111.68</v>
    </nc>
  </rcc>
  <rcc rId="6906" sId="80">
    <oc r="E15" t="inlineStr">
      <is>
        <t>180</t>
      </is>
    </oc>
    <nc r="E15" t="inlineStr">
      <is>
        <t>200</t>
      </is>
    </nc>
  </rcc>
  <rcc rId="6907" sId="80" numFmtId="4">
    <oc r="F15">
      <v>76</v>
    </oc>
    <nc r="F15">
      <v>84.8</v>
    </nc>
  </rcc>
  <rcc rId="6908" sId="80">
    <oc r="D16" t="inlineStr">
      <is>
        <t>Огурцы св порционно</t>
      </is>
    </oc>
    <nc r="D16" t="inlineStr">
      <is>
        <t>Салат из зеленого горошка к/с</t>
      </is>
    </nc>
  </rcc>
  <rcc rId="6909" sId="80" numFmtId="4">
    <oc r="F16">
      <v>11</v>
    </oc>
    <nc r="F16">
      <v>41.8</v>
    </nc>
  </rcc>
  <rcc rId="6910" sId="80">
    <oc r="D17" t="inlineStr">
      <is>
        <t>Суп картофельный с рисовой крупой с мясными фрик,со сметаной</t>
      </is>
    </oc>
    <nc r="D17" t="inlineStr">
      <is>
        <t>Суп картофельный с пшенной крупой на курином бульоне</t>
      </is>
    </nc>
  </rcc>
  <rcc rId="6911" sId="80" numFmtId="4">
    <oc r="F17">
      <v>79.599999999999994</v>
    </oc>
    <nc r="F17">
      <v>51.45</v>
    </nc>
  </rcc>
  <rcc rId="6912" sId="80">
    <oc r="D19" t="inlineStr">
      <is>
        <t>Макаронные изделия отварные с овощами</t>
      </is>
    </oc>
    <nc r="D19" t="inlineStr">
      <is>
        <t>Жаркое по - домашнему из отварной птицы</t>
      </is>
    </nc>
  </rcc>
  <rcc rId="6913" sId="80">
    <oc r="E19" t="inlineStr">
      <is>
        <t>130</t>
      </is>
    </oc>
    <nc r="E19" t="inlineStr">
      <is>
        <t>200</t>
      </is>
    </nc>
  </rcc>
  <rcc rId="6914" sId="80" numFmtId="4">
    <oc r="F19">
      <v>163.28</v>
    </oc>
    <nc r="F19">
      <v>236.2</v>
    </nc>
  </rcc>
  <rcc rId="6915" sId="80">
    <oc r="D20" t="inlineStr">
      <is>
        <t>Кисель</t>
      </is>
    </oc>
    <nc r="D20" t="inlineStr">
      <is>
        <t>Компот из фруктов</t>
      </is>
    </nc>
  </rcc>
  <rcc rId="6916" sId="80" numFmtId="4">
    <oc r="F20">
      <v>75.239999999999995</v>
    </oc>
    <nc r="F20">
      <v>39.47</v>
    </nc>
  </rcc>
  <rcc rId="6917" sId="80">
    <oc r="E21" t="inlineStr">
      <is>
        <t>25</t>
      </is>
    </oc>
    <nc r="E21" t="inlineStr">
      <is>
        <t>30</t>
      </is>
    </nc>
  </rcc>
  <rcc rId="6918" sId="80" numFmtId="4">
    <oc r="F21">
      <v>58.75</v>
    </oc>
    <nc r="F21">
      <v>70.569999999999993</v>
    </nc>
  </rcc>
  <rcc rId="6919" sId="80" numFmtId="4">
    <oc r="F22">
      <v>89.1</v>
    </oc>
    <nc r="F22">
      <v>89.19</v>
    </nc>
  </rcc>
  <rcc rId="6920" sId="80">
    <oc r="D23" t="inlineStr">
      <is>
        <t>Молоко кипяченое</t>
      </is>
    </oc>
    <nc r="D23" t="inlineStr">
      <is>
        <t>Кефир</t>
      </is>
    </nc>
  </rcc>
  <rcc rId="6921" sId="80">
    <oc r="E23" t="inlineStr">
      <is>
        <t>180</t>
      </is>
    </oc>
    <nc r="E23" t="inlineStr">
      <is>
        <t>185</t>
      </is>
    </nc>
  </rcc>
  <rcc rId="6922" sId="80" numFmtId="4">
    <oc r="F23">
      <v>96.3</v>
    </oc>
    <nc r="F23">
      <v>90</v>
    </nc>
  </rcc>
  <rcc rId="6923" sId="80">
    <oc r="D24" t="inlineStr">
      <is>
        <t>Булочка Российская</t>
      </is>
    </oc>
    <nc r="D24" t="inlineStr">
      <is>
        <t>Пряники</t>
      </is>
    </nc>
  </rcc>
  <rcc rId="6924" sId="80" numFmtId="4">
    <oc r="F24">
      <v>88.5</v>
    </oc>
    <nc r="F24">
      <v>128.1</v>
    </nc>
  </rcc>
  <rcc rId="6925" sId="80">
    <oc r="D25" t="inlineStr">
      <is>
        <t>Каша гречневая вязкая с мясом и овощами</t>
      </is>
    </oc>
    <nc r="D25" t="inlineStr">
      <is>
        <t>Сырники из творога с повидлом</t>
      </is>
    </nc>
  </rcc>
  <rcc rId="6926" sId="80">
    <oc r="E25" t="inlineStr">
      <is>
        <t>180</t>
      </is>
    </oc>
    <nc r="E25" t="inlineStr">
      <is>
        <t>120/30</t>
      </is>
    </nc>
  </rcc>
  <rcc rId="6927" sId="80" numFmtId="4">
    <oc r="F25">
      <v>268.5</v>
    </oc>
    <nc r="F25">
      <v>379.8</v>
    </nc>
  </rcc>
  <rcc rId="6928" sId="80" numFmtId="4">
    <oc r="F27">
      <v>70.5</v>
    </oc>
    <nc r="F27"/>
  </rcc>
  <rrc rId="6929" sId="80" ref="A27:XFD27" action="deleteRow">
    <undo index="0" exp="ref" v="1" dr="F27" r="F28" sId="80"/>
    <rfmt sheetId="80" xfDxf="1" sqref="A27:XFD27" start="0" length="0"/>
    <rfmt sheetId="80" sqref="C27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cc rId="0" sId="80" dxf="1">
      <nc r="D27" t="inlineStr">
        <is>
          <t>Хлеб пшеничный</t>
        </is>
      </nc>
      <ndxf>
        <font>
          <sz val="12"/>
          <color auto="1"/>
          <name val="Calibri"/>
          <scheme val="minor"/>
        </font>
        <alignment horizontal="left"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0" dxf="1">
      <nc r="E27" t="inlineStr">
        <is>
          <t>30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80" sqref="F27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930" sId="80" numFmtId="4">
    <oc r="F26">
      <v>79.38</v>
    </oc>
    <nc r="F26">
      <v>31.38</v>
    </nc>
  </rcc>
  <rrc rId="6931" sId="80" ref="A18:XFD18" action="deleteRow">
    <undo index="15" exp="ref" v="1" dr="F18" r="F27" sId="80"/>
    <rfmt sheetId="80" xfDxf="1" sqref="A18:XFD18" start="0" length="0"/>
    <rfmt sheetId="80" sqref="C18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cc rId="0" sId="80" dxf="1">
      <nc r="D18" t="inlineStr">
        <is>
          <t>Котлеты рыбные с маслом сливочным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0" dxf="1">
      <nc r="E18" t="inlineStr">
        <is>
          <t>70/3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0" dxf="1" numFmtId="4">
      <nc r="F18">
        <v>144.36000000000001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</rrc>
  <rcc rId="6932" sId="80">
    <oc r="F26">
      <f>#REF!+F26+F25+F24+F23+F22+F21+F20+F19+F18+F17+F16+F15+F14+F13+F12</f>
    </oc>
    <nc r="F26">
      <f>F25+F24+F23+F22+F21+F20+F19+F18+F17+F16+F15+F14+F13+F12</f>
    </nc>
  </rcc>
  <rcc rId="6933" sId="75">
    <oc r="C12" t="inlineStr">
      <is>
        <t>Каша Дружба молочная с маслом сливочным</t>
      </is>
    </oc>
    <nc r="C12" t="inlineStr">
      <is>
        <t>Каша Геркулесовая молочная с маслом сливочным</t>
      </is>
    </nc>
  </rcc>
  <rcc rId="6934" sId="75" numFmtId="4">
    <oc r="E12">
      <v>225</v>
    </oc>
    <nc r="E12">
      <v>238.71</v>
    </nc>
  </rcc>
  <rcc rId="6935" sId="75">
    <oc r="E13">
      <v>42.67</v>
    </oc>
    <nc r="E13">
      <v>74.58</v>
    </nc>
  </rcc>
  <rcc rId="6936" sId="75">
    <oc r="C14" t="inlineStr">
      <is>
        <t>Бутерброд с маслом сливочным</t>
      </is>
    </oc>
    <nc r="C14" t="inlineStr">
      <is>
        <t>Бутерброд с маслом сливочным,с сыром</t>
      </is>
    </nc>
  </rcc>
  <rcc rId="6937" sId="75">
    <oc r="D14" t="inlineStr">
      <is>
        <t>30/5</t>
      </is>
    </oc>
    <nc r="D14" t="inlineStr">
      <is>
        <t>30/5/5</t>
      </is>
    </nc>
  </rcc>
  <rcc rId="6938" sId="75" numFmtId="4">
    <oc r="E14">
      <v>111.6</v>
    </oc>
    <nc r="E14">
      <v>128.77000000000001</v>
    </nc>
  </rcc>
  <rcc rId="6939" sId="75">
    <oc r="C16" t="inlineStr">
      <is>
        <t>Салат из зеленого горошка</t>
      </is>
    </oc>
    <nc r="C16" t="inlineStr">
      <is>
        <t>Икра Кабачковая</t>
      </is>
    </nc>
  </rcc>
  <rcc rId="6940" sId="75" numFmtId="4">
    <oc r="E16">
      <v>41.8</v>
    </oc>
    <nc r="E16">
      <v>34.799999999999997</v>
    </nc>
  </rcc>
  <rcc rId="6941" sId="75">
    <oc r="C17" t="inlineStr">
      <is>
        <t>Суп вермишелевый с картофелем с мясными фрикадельками</t>
      </is>
    </oc>
    <nc r="C17" t="inlineStr">
      <is>
        <t>Суп картофельный с клецками на курином бульоне</t>
      </is>
    </nc>
  </rcc>
  <rcc rId="6942" sId="75">
    <oc r="D17" t="inlineStr">
      <is>
        <t>180/15</t>
      </is>
    </oc>
    <nc r="D17" t="inlineStr">
      <is>
        <t>180</t>
      </is>
    </nc>
  </rcc>
  <rcc rId="6943" sId="75" numFmtId="4">
    <oc r="E17">
      <v>114.56</v>
    </oc>
    <nc r="E17">
      <v>107.24</v>
    </nc>
  </rcc>
  <rcc rId="6944" sId="75">
    <oc r="C18" t="inlineStr">
      <is>
        <t>Голубцы ленивые со сметанно-томатным соусом</t>
      </is>
    </oc>
    <nc r="C18" t="inlineStr">
      <is>
        <t>Плов из птицы</t>
      </is>
    </nc>
  </rcc>
  <rcc rId="6945" sId="75">
    <oc r="D18" t="inlineStr">
      <is>
        <t>120/30</t>
      </is>
    </oc>
    <nc r="D18" t="inlineStr">
      <is>
        <t>200</t>
      </is>
    </nc>
  </rcc>
  <rcc rId="6946" sId="75" numFmtId="4">
    <oc r="E18">
      <v>201.98</v>
    </oc>
    <nc r="E18">
      <v>282.55</v>
    </nc>
  </rcc>
  <rcc rId="6947" sId="75">
    <oc r="C19" t="inlineStr">
      <is>
        <t>Напиток из сухофруктов</t>
      </is>
    </oc>
    <nc r="C19" t="inlineStr">
      <is>
        <t>Компот из яблок</t>
      </is>
    </nc>
  </rcc>
  <rcc rId="6948" sId="75" numFmtId="4">
    <oc r="E19">
      <v>68.180000000000007</v>
    </oc>
    <nc r="E19">
      <v>103.14</v>
    </nc>
  </rcc>
  <rcc rId="6949" sId="75">
    <oc r="D21" t="inlineStr">
      <is>
        <t>25</t>
      </is>
    </oc>
    <nc r="D21" t="inlineStr">
      <is>
        <t>35</t>
      </is>
    </nc>
  </rcc>
  <rcc rId="6950" sId="75" numFmtId="4">
    <oc r="E20">
      <v>89.1</v>
    </oc>
    <nc r="E20">
      <v>89.19</v>
    </nc>
  </rcc>
  <rcc rId="6951" sId="75" numFmtId="4">
    <oc r="E21">
      <v>58.75</v>
    </oc>
    <nc r="E21">
      <v>82.25</v>
    </nc>
  </rcc>
  <rcc rId="6952" sId="75">
    <oc r="C22" t="inlineStr">
      <is>
        <t>Кефир</t>
      </is>
    </oc>
    <nc r="C22" t="inlineStr">
      <is>
        <t>Напиток ацид</t>
      </is>
    </nc>
  </rcc>
  <rcc rId="6953" sId="75" numFmtId="4">
    <oc r="E22">
      <v>90</v>
    </oc>
    <nc r="E22">
      <v>92</v>
    </nc>
  </rcc>
  <rcc rId="6954" sId="75">
    <oc r="C23" t="inlineStr">
      <is>
        <t>Вафли</t>
      </is>
    </oc>
    <nc r="C23" t="inlineStr">
      <is>
        <t>Печенье</t>
      </is>
    </nc>
  </rcc>
  <rcc rId="6955" sId="75" numFmtId="4">
    <oc r="E23">
      <v>192</v>
    </oc>
    <nc r="E23">
      <v>83.4</v>
    </nc>
  </rcc>
  <rcc rId="6956" sId="75" numFmtId="4">
    <oc r="E24">
      <v>124.56</v>
    </oc>
    <nc r="E24">
      <v>101.72</v>
    </nc>
  </rcc>
  <rcc rId="6957" sId="75">
    <oc r="D25" t="inlineStr">
      <is>
        <t>140</t>
      </is>
    </oc>
    <nc r="D25" t="inlineStr">
      <is>
        <t>140/3</t>
      </is>
    </nc>
  </rcc>
  <rcc rId="6958" sId="75">
    <oc r="C25" t="inlineStr">
      <is>
        <t>Каша перловая</t>
      </is>
    </oc>
    <nc r="C25" t="inlineStr">
      <is>
        <t>Пюре картофельное с маслом</t>
      </is>
    </nc>
  </rcc>
  <rcc rId="6959" sId="75" numFmtId="4">
    <oc r="E25">
      <v>128.1</v>
    </oc>
    <nc r="E25">
      <v>147.9</v>
    </nc>
  </rcc>
  <rcc rId="6960" sId="75" numFmtId="4">
    <oc r="E26">
      <v>24.1</v>
    </oc>
    <nc r="E26">
      <v>23.94</v>
    </nc>
  </rcc>
  <rcc rId="6961" sId="75">
    <oc r="D27" t="inlineStr">
      <is>
        <t>30</t>
      </is>
    </oc>
    <nc r="D27" t="inlineStr">
      <is>
        <t>35</t>
      </is>
    </nc>
  </rcc>
  <rcc rId="6962" sId="75" numFmtId="4">
    <oc r="E27">
      <v>70.5</v>
    </oc>
    <nc r="E27">
      <v>82.25</v>
    </nc>
  </rcc>
  <rcc rId="6963" sId="81">
    <oc r="C12" t="inlineStr">
      <is>
        <t>Каша полбяная молочная с маслом сливочным</t>
      </is>
    </oc>
    <nc r="C12" t="inlineStr">
      <is>
        <t>Каша пшеничная молочная с маслом сливочным</t>
      </is>
    </nc>
  </rcc>
  <rcc rId="6964" sId="81" numFmtId="4">
    <oc r="E12">
      <v>202.64</v>
    </oc>
    <nc r="E12">
      <v>241.16</v>
    </nc>
  </rcc>
  <rcc rId="6965" sId="81">
    <oc r="E13">
      <v>58.83</v>
    </oc>
    <nc r="E13">
      <v>90.78</v>
    </nc>
  </rcc>
  <rcc rId="6966" sId="81">
    <oc r="C14" t="inlineStr">
      <is>
        <t>Бутерброд с сыром, маслом сливочным</t>
      </is>
    </oc>
    <nc r="C14" t="inlineStr">
      <is>
        <t>Бутерброд с маслом сливочным</t>
      </is>
    </nc>
  </rcc>
  <rcc rId="6967" sId="81">
    <oc r="D14" t="inlineStr">
      <is>
        <t>30/10/5</t>
      </is>
    </oc>
    <nc r="D14" t="inlineStr">
      <is>
        <t>30/5</t>
      </is>
    </nc>
  </rcc>
  <rcc rId="6968" sId="81" numFmtId="4">
    <oc r="E14">
      <v>146.1</v>
    </oc>
    <nc r="E14">
      <v>111.68</v>
    </nc>
  </rcc>
  <rcc rId="6969" sId="81">
    <oc r="D15" t="inlineStr">
      <is>
        <t>180</t>
      </is>
    </oc>
    <nc r="D15" t="inlineStr">
      <is>
        <t>200</t>
      </is>
    </nc>
  </rcc>
  <rcc rId="6970" sId="81" numFmtId="4">
    <oc r="E15">
      <v>76</v>
    </oc>
    <nc r="E15">
      <v>84.8</v>
    </nc>
  </rcc>
  <rcc rId="6971" sId="81">
    <oc r="C16" t="inlineStr">
      <is>
        <t>Салат из картофеля с солеными огурцами</t>
      </is>
    </oc>
    <nc r="C16" t="inlineStr">
      <is>
        <t>Салат из моркови,с сахаром</t>
      </is>
    </nc>
  </rcc>
  <rcc rId="6972" sId="81" numFmtId="4">
    <oc r="E16">
      <v>66.84</v>
    </oc>
    <nc r="E16">
      <v>31.38</v>
    </nc>
  </rcc>
  <rcc rId="6973" sId="81">
    <oc r="D17" t="inlineStr">
      <is>
        <t>180/10/7</t>
      </is>
    </oc>
    <nc r="D17" t="inlineStr">
      <is>
        <t>180/7</t>
      </is>
    </nc>
  </rcc>
  <rcc rId="6974" sId="81" numFmtId="4">
    <oc r="E17">
      <v>87.64</v>
    </oc>
    <nc r="E17">
      <v>85.97</v>
    </nc>
  </rcc>
  <rcc rId="6975" sId="81">
    <oc r="C18" t="inlineStr">
      <is>
        <t>Тефтели куриные в сметанно-томатномсоусе</t>
      </is>
    </oc>
    <nc r="C18" t="inlineStr">
      <is>
        <t>Гуляш из отварной говядины</t>
      </is>
    </nc>
  </rcc>
  <rcc rId="6976" sId="81">
    <oc r="C19" t="inlineStr">
      <is>
        <t>Макароны отварны с маслом сливочным</t>
      </is>
    </oc>
    <nc r="C19" t="inlineStr">
      <is>
        <t>Каша гречневая рассыпчатая с маслом сливочным</t>
      </is>
    </nc>
  </rcc>
  <rcc rId="6977" sId="81">
    <oc r="D18" t="inlineStr">
      <is>
        <t>50/25</t>
      </is>
    </oc>
    <nc r="D18" t="inlineStr">
      <is>
        <t>40/40</t>
      </is>
    </nc>
  </rcc>
  <rcc rId="6978" sId="81" numFmtId="4">
    <oc r="E18">
      <v>112.5</v>
    </oc>
    <nc r="E18">
      <v>176.8</v>
    </nc>
  </rcc>
  <rcc rId="6979" sId="81" numFmtId="4">
    <oc r="E19">
      <v>155.22</v>
    </oc>
    <nc r="E19">
      <v>205.27</v>
    </nc>
  </rcc>
  <rcc rId="6980" sId="81">
    <oc r="C20" t="inlineStr">
      <is>
        <t>Компот из свежих яблок</t>
      </is>
    </oc>
    <nc r="C20" t="inlineStr">
      <is>
        <t>Кисель</t>
      </is>
    </nc>
  </rcc>
  <rcc rId="6981" sId="81" numFmtId="4">
    <oc r="E20">
      <v>55.26</v>
    </oc>
    <nc r="E20">
      <v>75.239999999999995</v>
    </nc>
  </rcc>
  <rcc rId="6982" sId="81">
    <oc r="D21" t="inlineStr">
      <is>
        <t>25</t>
      </is>
    </oc>
    <nc r="D21" t="inlineStr">
      <is>
        <t>35</t>
      </is>
    </nc>
  </rcc>
  <rcc rId="6983" sId="81" numFmtId="4">
    <oc r="E21">
      <v>58.75</v>
    </oc>
    <nc r="E21">
      <v>82.25</v>
    </nc>
  </rcc>
  <rcc rId="6984" sId="81" numFmtId="4">
    <oc r="E22">
      <v>89.1</v>
    </oc>
    <nc r="E22">
      <v>89.19</v>
    </nc>
  </rcc>
  <rcc rId="6985" sId="81">
    <oc r="C23" t="inlineStr">
      <is>
        <t>Молоко кипяченное</t>
      </is>
    </oc>
    <nc r="C23" t="inlineStr">
      <is>
        <t>Ряженка</t>
      </is>
    </nc>
  </rcc>
  <rcc rId="6986" sId="81" numFmtId="4">
    <oc r="E23">
      <v>96.3</v>
    </oc>
    <nc r="E23">
      <v>92</v>
    </nc>
  </rcc>
  <rcc rId="6987" sId="81">
    <oc r="C24" t="inlineStr">
      <is>
        <t>Печенье</t>
      </is>
    </oc>
    <nc r="C24" t="inlineStr">
      <is>
        <t>Вафли</t>
      </is>
    </nc>
  </rcc>
  <rcc rId="6988" sId="81" numFmtId="4">
    <oc r="E24">
      <v>90.2</v>
    </oc>
    <nc r="E24">
      <v>108.5</v>
    </nc>
  </rcc>
  <rcc rId="6989" sId="81">
    <oc r="C25" t="inlineStr">
      <is>
        <t>Запеканка творожная с повидлом</t>
      </is>
    </oc>
    <nc r="C25" t="inlineStr">
      <is>
        <t>Королевская ватрушка</t>
      </is>
    </nc>
  </rcc>
  <rcc rId="6990" sId="81">
    <oc r="D25" t="inlineStr">
      <is>
        <t>120/30</t>
      </is>
    </oc>
    <nc r="D25" t="inlineStr">
      <is>
        <t>150</t>
      </is>
    </nc>
  </rcc>
  <rcc rId="6991" sId="81" numFmtId="4">
    <oc r="E25">
      <v>418.5</v>
    </oc>
    <nc r="E25">
      <v>404</v>
    </nc>
  </rcc>
  <rsnm rId="6992" sheetId="80" oldName="[меню октябрь  2025.xlsx]17 октября" newName="[меню октябрь  2025.xlsx]14 ноября"/>
  <rsnm rId="6993" sheetId="75" oldName="[меню октябрь  2025.xlsx]20 октября" newName="[меню октябрь  2025.xlsx]17 ноября"/>
  <rsnm rId="6994" sheetId="81" oldName="[меню октябрь  2025.xlsx]21 октября" newName="[меню октябрь  2025.xlsx]18 ноября"/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995" sId="82">
    <oc r="C12" t="inlineStr">
      <is>
        <t>Каша манная молочная с маслом сливочным</t>
      </is>
    </oc>
    <nc r="C12" t="inlineStr">
      <is>
        <t>Каша Дружба молочная с маслом сливочным</t>
      </is>
    </nc>
  </rcc>
  <rcc rId="6996" sId="82" numFmtId="4">
    <oc r="E12">
      <v>186.3</v>
    </oc>
    <nc r="E12">
      <v>215.85</v>
    </nc>
  </rcc>
  <rcc rId="6997" sId="82">
    <oc r="E13">
      <v>72.7</v>
    </oc>
    <nc r="E13">
      <v>75.760000000000005</v>
    </nc>
  </rcc>
  <rcc rId="6998" sId="82">
    <oc r="C14" t="inlineStr">
      <is>
        <t>Бутерброд с маслом сливочным</t>
      </is>
    </oc>
    <nc r="C14" t="inlineStr">
      <is>
        <t>Бутерброд с маслом сливочным,с сыром</t>
      </is>
    </nc>
  </rcc>
  <rcc rId="6999" sId="82">
    <oc r="D14" t="inlineStr">
      <is>
        <t>30/5</t>
      </is>
    </oc>
    <nc r="D14" t="inlineStr">
      <is>
        <t>30/5/5</t>
      </is>
    </nc>
  </rcc>
  <rcc rId="7000" sId="82" numFmtId="4">
    <oc r="E14">
      <v>111.6</v>
    </oc>
    <nc r="E14">
      <v>128.77000000000001</v>
    </nc>
  </rcc>
  <rcc rId="7001" sId="82">
    <oc r="C15" t="inlineStr">
      <is>
        <t>Яблоко</t>
      </is>
    </oc>
    <nc r="C15" t="inlineStr">
      <is>
        <t>Фрукт</t>
      </is>
    </nc>
  </rcc>
  <rcc rId="7002" sId="82" numFmtId="4">
    <oc r="E15">
      <v>47</v>
    </oc>
    <nc r="E15">
      <v>96</v>
    </nc>
  </rcc>
  <rcc rId="7003" sId="82">
    <oc r="C16" t="inlineStr">
      <is>
        <t>Салат из капусты с яблоками</t>
      </is>
    </oc>
    <nc r="C16" t="inlineStr">
      <is>
        <t>Салат из капусты с морковью</t>
      </is>
    </nc>
  </rcc>
  <rcc rId="7004" sId="82" numFmtId="4">
    <oc r="E16">
      <v>54.06</v>
    </oc>
    <nc r="E16">
      <v>52.44</v>
    </nc>
  </rcc>
  <rcc rId="7005" sId="82">
    <oc r="C17" t="inlineStr">
      <is>
        <t>Суп картофельный гороховый на б-не из индейки</t>
      </is>
    </oc>
    <nc r="C17" t="inlineStr">
      <is>
        <t>Расоольник ленинградский на курином бульоне со сметаной</t>
      </is>
    </nc>
  </rcc>
  <rcc rId="7006" sId="82">
    <oc r="C18" t="inlineStr">
      <is>
        <t>плов из отварной индейки</t>
      </is>
    </oc>
    <nc r="C18" t="inlineStr">
      <is>
        <t xml:space="preserve">Котлеты из мяса птицы с маслом сливочным </t>
      </is>
    </nc>
  </rcc>
  <rrc rId="7007" sId="82" ref="A18:XFD18" action="insertRow"/>
  <rcc rId="7008" sId="82">
    <nc r="C18" t="inlineStr">
      <is>
        <t>Гороховое пюре</t>
      </is>
    </nc>
  </rcc>
  <rcc rId="7009" sId="82">
    <oc r="C20" t="inlineStr">
      <is>
        <t>Компот из урюка</t>
      </is>
    </oc>
    <nc r="C20" t="inlineStr">
      <is>
        <t>Компот из сухофруктов</t>
      </is>
    </nc>
  </rcc>
  <rrc rId="7010" sId="82" ref="A21:XFD21" action="deleteRow">
    <undo index="13" exp="ref" v="1" dr="E21" r="E29" sId="82"/>
    <rfmt sheetId="82" xfDxf="1" sqref="A21:XFD21" start="0" length="0"/>
    <rfmt sheetId="82" sqref="B21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cc rId="0" sId="82" dxf="1">
      <nc r="C21" t="inlineStr">
        <is>
          <t>Хлеб пшеничный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82" dxf="1">
      <nc r="D21" t="inlineStr">
        <is>
          <t>20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82" dxf="1" numFmtId="4">
      <nc r="E21">
        <v>47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</rrc>
  <rcc rId="7011" sId="82" numFmtId="4">
    <oc r="E21">
      <v>89.1</v>
    </oc>
    <nc r="E21">
      <v>89.19</v>
    </nc>
  </rcc>
  <rcc rId="7012" sId="82" numFmtId="4">
    <oc r="E20">
      <v>68.2</v>
    </oc>
    <nc r="E20">
      <v>72</v>
    </nc>
  </rcc>
  <rcc rId="7013" sId="82">
    <nc r="D18" t="inlineStr">
      <is>
        <t>130</t>
      </is>
    </nc>
  </rcc>
  <rcc rId="7014" sId="82">
    <oc r="D19" t="inlineStr">
      <is>
        <t>200</t>
      </is>
    </oc>
    <nc r="D19" t="inlineStr">
      <is>
        <t>70/2</t>
      </is>
    </nc>
  </rcc>
  <rcc rId="7015" sId="82" numFmtId="4">
    <nc r="E18">
      <v>196.94</v>
    </nc>
  </rcc>
  <rcc rId="7016" sId="82" numFmtId="4">
    <oc r="E19">
      <v>290.64</v>
    </oc>
    <nc r="E19">
      <v>167.2</v>
    </nc>
  </rcc>
  <rcc rId="7017" sId="82">
    <oc r="D17" t="inlineStr">
      <is>
        <t>180</t>
      </is>
    </oc>
    <nc r="D17" t="inlineStr">
      <is>
        <t>180/7</t>
      </is>
    </nc>
  </rcc>
  <rcc rId="7018" sId="82" numFmtId="4">
    <oc r="E17">
      <v>106.74</v>
    </oc>
    <nc r="E17">
      <v>198.54</v>
    </nc>
  </rcc>
  <rcc rId="7019" sId="82">
    <oc r="C22" t="inlineStr">
      <is>
        <t>Ряженка</t>
      </is>
    </oc>
    <nc r="C22" t="inlineStr">
      <is>
        <t>Катык</t>
      </is>
    </nc>
  </rcc>
  <rcc rId="7020" sId="82" numFmtId="4">
    <oc r="E22">
      <v>91.8</v>
    </oc>
    <nc r="E22">
      <v>92</v>
    </nc>
  </rcc>
  <rcc rId="7021" sId="82">
    <oc r="C23" t="inlineStr">
      <is>
        <t>Булочка дорожная</t>
      </is>
    </oc>
    <nc r="C23" t="inlineStr">
      <is>
        <t>Сдоба обыкновенная</t>
      </is>
    </nc>
  </rcc>
  <rcc rId="7022" sId="82" numFmtId="4">
    <oc r="E23">
      <v>165.5</v>
    </oc>
    <nc r="E23">
      <v>141</v>
    </nc>
  </rcc>
  <rcc rId="7023" sId="82">
    <oc r="C24" t="inlineStr">
      <is>
        <t>Фрикадельки рыбный отварные</t>
      </is>
    </oc>
    <nc r="C24" t="inlineStr">
      <is>
        <t>Омлет натур</t>
      </is>
    </nc>
  </rcc>
  <rcc rId="7024" sId="82">
    <oc r="D24" t="inlineStr">
      <is>
        <t>80</t>
      </is>
    </oc>
    <nc r="D24" t="inlineStr">
      <is>
        <t>150</t>
      </is>
    </nc>
  </rcc>
  <rcc rId="7025" sId="82" numFmtId="4">
    <oc r="E24">
      <v>88</v>
    </oc>
    <nc r="E24">
      <v>289.66000000000003</v>
    </nc>
  </rcc>
  <rrc rId="7026" sId="82" ref="A25:XFD25" action="deleteRow">
    <undo index="3" exp="ref" v="1" dr="E25" r="E28" sId="82"/>
    <rfmt sheetId="82" xfDxf="1" sqref="A25:XFD25" start="0" length="0"/>
    <rfmt sheetId="82" sqref="B2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cc rId="0" sId="82" dxf="1">
      <nc r="C25" t="inlineStr">
        <is>
          <t>Картофель запеченнй</t>
        </is>
      </nc>
      <ndxf>
        <font>
          <sz val="12"/>
          <color auto="1"/>
          <name val="Calibri"/>
          <scheme val="minor"/>
        </font>
        <alignment horizontal="left"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2" dxf="1">
      <nc r="D25" t="inlineStr">
        <is>
          <t>140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2" dxf="1" numFmtId="4">
      <nc r="E25">
        <v>212.8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cc rId="7027" sId="82">
    <oc r="D26" t="inlineStr">
      <is>
        <t>30</t>
      </is>
    </oc>
    <nc r="D26" t="inlineStr">
      <is>
        <t>35</t>
      </is>
    </nc>
  </rcc>
  <rcc rId="7028" sId="82" numFmtId="4">
    <oc r="E26">
      <v>70.5</v>
    </oc>
    <nc r="E26">
      <v>82.25</v>
    </nc>
  </rcc>
  <rcc rId="7029" sId="82">
    <oc r="E27">
      <f>E27+E26+E25+E24+E23+E22+E21+#REF!+E20+E19+E17+E16+E15+E14+E13+E12</f>
    </oc>
    <nc r="E27">
      <f>E26+E25+E24+E23+E22+E21++E20+E19+E18+E17+E16+E15+E14+E13+E12</f>
    </nc>
  </rcc>
  <rcc rId="7030" sId="82" numFmtId="4">
    <oc r="E25">
      <v>79.38</v>
    </oc>
    <nc r="E25">
      <v>31.38</v>
    </nc>
  </rcc>
  <rcc rId="7031" sId="83" numFmtId="4">
    <oc r="E12">
      <v>223.41</v>
    </oc>
    <nc r="E12">
      <v>214.8</v>
    </nc>
  </rcc>
  <rcc rId="7032" sId="83">
    <oc r="E13">
      <v>42.67</v>
    </oc>
    <nc r="E13">
      <v>74.58</v>
    </nc>
  </rcc>
  <rcc rId="7033" sId="83">
    <oc r="D14" t="inlineStr">
      <is>
        <t>30/5/10</t>
      </is>
    </oc>
    <nc r="D14" t="inlineStr">
      <is>
        <t>30/5</t>
      </is>
    </nc>
  </rcc>
  <rcc rId="7034" sId="83">
    <oc r="C14" t="inlineStr">
      <is>
        <t>Бутер с маслом слив,с повидлом</t>
      </is>
    </oc>
    <nc r="C14" t="inlineStr">
      <is>
        <t>Бутер с маслом слив</t>
      </is>
    </nc>
  </rcc>
  <rcc rId="7035" sId="83" numFmtId="4">
    <oc r="E14">
      <v>119.8</v>
    </oc>
    <nc r="E14">
      <v>111.68</v>
    </nc>
  </rcc>
  <rcc rId="7036" sId="83">
    <oc r="D15" t="inlineStr">
      <is>
        <t>100</t>
      </is>
    </oc>
    <nc r="D15" t="inlineStr">
      <is>
        <t>200</t>
      </is>
    </nc>
  </rcc>
  <rcc rId="7037" sId="83" numFmtId="4">
    <oc r="E15">
      <v>76</v>
    </oc>
    <nc r="E15">
      <v>84.8</v>
    </nc>
  </rcc>
  <rrc rId="7038" sId="83" ref="A19:XFD19" action="insertRow"/>
  <rcc rId="7039" sId="83">
    <oc r="C16" t="inlineStr">
      <is>
        <t>Огурцы свежие порционно</t>
      </is>
    </oc>
    <nc r="C16" t="inlineStr">
      <is>
        <t>Салат из свеклы с яблоками</t>
      </is>
    </nc>
  </rcc>
  <rcc rId="7040" sId="83">
    <oc r="C17" t="inlineStr">
      <is>
        <t>Суп картофельный с пшенной крупой на курином б-не</t>
      </is>
    </oc>
    <nc r="C17" t="inlineStr">
      <is>
        <t>Щи со свежей капустой, с картофелем на бульоне из индейки,  со сметаной</t>
      </is>
    </nc>
  </rcc>
  <rcc rId="7041" sId="83">
    <nc r="C19" t="inlineStr">
      <is>
        <t>Макаронные изделия отварные, с маслом сливочным</t>
      </is>
    </nc>
  </rcc>
  <rcc rId="7042" sId="83">
    <oc r="C18" t="inlineStr">
      <is>
        <t>птица, тушенная с соусе с овощами</t>
      </is>
    </oc>
    <nc r="C18" t="inlineStr">
      <is>
        <t>индейка тушенная с соусе с овощами по татарски</t>
      </is>
    </nc>
  </rcc>
  <rcc rId="7043" sId="83">
    <oc r="C20" t="inlineStr">
      <is>
        <t>Компот из сухофруктов</t>
      </is>
    </oc>
    <nc r="C20" t="inlineStr">
      <is>
        <t>Компот из урюка</t>
      </is>
    </nc>
  </rcc>
  <rcc rId="7044" sId="83">
    <oc r="D16" t="inlineStr">
      <is>
        <t>50</t>
      </is>
    </oc>
    <nc r="D16" t="inlineStr">
      <is>
        <t>60</t>
      </is>
    </nc>
  </rcc>
  <rcc rId="7045" sId="83">
    <oc r="D17" t="inlineStr">
      <is>
        <t>180</t>
      </is>
    </oc>
    <nc r="D17" t="inlineStr">
      <is>
        <t>180/7</t>
      </is>
    </nc>
  </rcc>
  <rcc rId="7046" sId="83">
    <oc r="D18" t="inlineStr">
      <is>
        <t>200</t>
      </is>
    </oc>
    <nc r="D18" t="inlineStr">
      <is>
        <t>40/30</t>
      </is>
    </nc>
  </rcc>
  <rcc rId="7047" sId="83">
    <nc r="D19" t="inlineStr">
      <is>
        <t>130/30</t>
      </is>
    </nc>
  </rcc>
  <rcc rId="7048" sId="83">
    <oc r="D21" t="inlineStr">
      <is>
        <t>25</t>
      </is>
    </oc>
    <nc r="D21" t="inlineStr">
      <is>
        <t>35</t>
      </is>
    </nc>
  </rcc>
  <rcc rId="7049" sId="83" numFmtId="4">
    <oc r="E16">
      <v>6</v>
    </oc>
    <nc r="E16">
      <v>46.02</v>
    </nc>
  </rcc>
  <rcc rId="7050" sId="83" numFmtId="4">
    <oc r="E17">
      <v>61.74</v>
    </oc>
    <nc r="E17">
      <v>70.02</v>
    </nc>
  </rcc>
  <rcc rId="7051" sId="83" numFmtId="4">
    <oc r="E18">
      <v>264</v>
    </oc>
    <nc r="E18">
      <v>150.93</v>
    </nc>
  </rcc>
  <rcc rId="7052" sId="83" numFmtId="4">
    <nc r="E19">
      <v>165.79</v>
    </nc>
  </rcc>
  <rcc rId="7053" sId="83" numFmtId="4">
    <oc r="E21">
      <v>58.75</v>
    </oc>
    <nc r="E21">
      <v>82.25</v>
    </nc>
  </rcc>
  <rcc rId="7054" sId="83" numFmtId="4">
    <oc r="E22">
      <v>89.1</v>
    </oc>
    <nc r="E22">
      <v>89.19</v>
    </nc>
  </rcc>
  <rcc rId="7055" sId="83">
    <oc r="C23" t="inlineStr">
      <is>
        <t>Кефир</t>
      </is>
    </oc>
    <nc r="C23" t="inlineStr">
      <is>
        <t>Напиток ацидоф</t>
      </is>
    </nc>
  </rcc>
  <rcc rId="7056" sId="83" numFmtId="4">
    <oc r="E23">
      <v>102</v>
    </oc>
    <nc r="E23">
      <v>92</v>
    </nc>
  </rcc>
  <rcc rId="7057" sId="83">
    <oc r="C24" t="inlineStr">
      <is>
        <t>Омлет натуральный с сыром</t>
      </is>
    </oc>
    <nc r="C24" t="inlineStr">
      <is>
        <t>Запеканка творожная с молоком сгущенным</t>
      </is>
    </nc>
  </rcc>
  <rcc rId="7058" sId="83">
    <oc r="D24" t="inlineStr">
      <is>
        <t>150</t>
      </is>
    </oc>
    <nc r="D24" t="inlineStr">
      <is>
        <t>130/20</t>
      </is>
    </nc>
  </rcc>
  <rcc rId="7059" sId="83" numFmtId="4">
    <oc r="E24">
      <v>289.66000000000003</v>
    </oc>
    <nc r="E24">
      <v>408.2</v>
    </nc>
  </rcc>
  <rcc rId="7060" sId="83" numFmtId="4">
    <oc r="E20">
      <v>68.180000000000007</v>
    </oc>
    <nc r="E20">
      <v>68.2</v>
    </nc>
  </rcc>
  <rrc rId="7061" sId="83" ref="A26:XFD26" action="deleteRow">
    <undo index="0" exp="ref" v="1" dr="E26" r="E27" sId="83"/>
    <rfmt sheetId="83" xfDxf="1" sqref="A26:XFD26" start="0" length="0"/>
    <rfmt sheetId="83" sqref="B26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cc rId="0" sId="83" dxf="1">
      <nc r="C26" t="inlineStr">
        <is>
          <t>Хлеб пшеничный</t>
        </is>
      </nc>
      <ndxf>
        <font>
          <sz val="12"/>
          <color auto="1"/>
          <name val="Calibri"/>
          <scheme val="minor"/>
        </font>
        <alignment horizontal="left"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3" dxf="1">
      <nc r="D26" t="inlineStr">
        <is>
          <t>30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3" dxf="1" numFmtId="4">
      <nc r="E26">
        <v>70.5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cc rId="7062" sId="83">
    <oc r="E26">
      <f>E26+E25+E24+E23+E22+E21+E20+E18+E17+E16+E15+E14+E13+E12</f>
    </oc>
    <nc r="E26">
      <f>+E25+E24+E23+E22+E21+E20+E19+E18+E17+E16+E15+E14+E13+E12</f>
    </nc>
  </rcc>
  <rcc rId="7063" sId="85">
    <oc r="C12" t="inlineStr">
      <is>
        <t>Суп молочный с вермишелью</t>
      </is>
    </oc>
    <nc r="C12" t="inlineStr">
      <is>
        <t>Каша жидкая молочная гречневая,  с маслом сливочным</t>
      </is>
    </nc>
  </rcc>
  <rcc rId="7064" sId="85">
    <oc r="D12" t="inlineStr">
      <is>
        <t>200</t>
      </is>
    </oc>
    <nc r="D12" t="inlineStr">
      <is>
        <t>180,3</t>
      </is>
    </nc>
  </rcc>
  <rcc rId="7065" sId="85">
    <oc r="C13" t="inlineStr">
      <is>
        <t>какао с молоком</t>
      </is>
    </oc>
    <nc r="C13" t="inlineStr">
      <is>
        <t>Чай без сахара, с мармеладом</t>
      </is>
    </nc>
  </rcc>
  <rcc rId="7066" sId="85">
    <oc r="D13" t="inlineStr">
      <is>
        <t>180</t>
      </is>
    </oc>
    <nc r="D13" t="inlineStr">
      <is>
        <t>180/20</t>
      </is>
    </nc>
  </rcc>
  <rcc rId="7067" sId="85">
    <oc r="E13">
      <v>58.83</v>
    </oc>
    <nc r="E13">
      <v>96.3</v>
    </nc>
  </rcc>
  <rcc rId="7068" sId="85">
    <oc r="D14" t="inlineStr">
      <is>
        <t>30/10/5</t>
      </is>
    </oc>
    <nc r="D14" t="inlineStr">
      <is>
        <t>30/5/5</t>
      </is>
    </nc>
  </rcc>
  <rcc rId="7069" sId="85" numFmtId="4">
    <oc r="E14">
      <v>146.1</v>
    </oc>
    <nc r="E14">
      <v>128.77000000000001</v>
    </nc>
  </rcc>
  <rcc rId="7070" sId="85" xfDxf="1" dxf="1">
    <oc r="C16" t="inlineStr">
      <is>
        <t>Венегрет овощной</t>
      </is>
    </oc>
    <nc r="C16" t="inlineStr">
      <is>
        <t xml:space="preserve">Салат из моркови с сахаром </t>
      </is>
    </nc>
    <ndxf>
      <alignment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071" sId="85" numFmtId="4">
    <oc r="E16">
      <v>75.06</v>
    </oc>
    <nc r="E16">
      <v>31.38</v>
    </nc>
  </rcc>
  <rcc rId="7072" sId="85">
    <oc r="C17" t="inlineStr">
      <is>
        <t>Суп из овощей с мясными фрикадельками,со сметаной</t>
      </is>
    </oc>
    <nc r="C17" t="inlineStr">
      <is>
        <t>Суп гороховый с картофелем, с мясными фрикадельками</t>
      </is>
    </nc>
  </rcc>
  <rcc rId="7073" sId="85">
    <oc r="D17" t="inlineStr">
      <is>
        <t>180/10/7</t>
      </is>
    </oc>
    <nc r="D17" t="inlineStr">
      <is>
        <t>180/10</t>
      </is>
    </nc>
  </rcc>
  <rcc rId="7074" sId="85" numFmtId="4">
    <oc r="E17">
      <v>106.12</v>
    </oc>
    <nc r="E17">
      <v>126.35</v>
    </nc>
  </rcc>
  <rcc rId="7075" sId="85">
    <oc r="C18" t="inlineStr">
      <is>
        <t>Котлеты рубленые из говядины</t>
      </is>
    </oc>
    <nc r="C18" t="inlineStr">
      <is>
        <t>Тефтели мясные</t>
      </is>
    </nc>
  </rcc>
  <rcc rId="7076" sId="85" numFmtId="4">
    <oc r="E18">
      <v>211.06</v>
    </oc>
    <nc r="E18">
      <v>129.44</v>
    </nc>
  </rcc>
  <rcc rId="7077" sId="85">
    <oc r="C19" t="inlineStr">
      <is>
        <t>Каша гречневая рассыпчатая с овощами,с маслом слив</t>
      </is>
    </oc>
    <nc r="C19" t="inlineStr">
      <is>
        <t>Рагу из овощей</t>
      </is>
    </nc>
  </rcc>
  <rcc rId="7078" sId="85">
    <oc r="D19" t="inlineStr">
      <is>
        <t>130/2</t>
      </is>
    </oc>
    <nc r="D19" t="inlineStr">
      <is>
        <t>150</t>
      </is>
    </nc>
  </rcc>
  <rcc rId="7079" sId="85" numFmtId="4">
    <oc r="E19">
      <v>141.96</v>
    </oc>
    <nc r="E19">
      <v>202.86</v>
    </nc>
  </rcc>
  <rcc rId="7080" sId="85">
    <oc r="C20" t="inlineStr">
      <is>
        <t>Компот из свежих яблок</t>
      </is>
    </oc>
    <nc r="C20" t="inlineStr">
      <is>
        <t>Компот из свежих фруктов</t>
      </is>
    </nc>
  </rcc>
  <rcc rId="7081" sId="85" numFmtId="4">
    <oc r="E20">
      <v>55.26</v>
    </oc>
    <nc r="E20">
      <v>39.47</v>
    </nc>
  </rcc>
  <rrc rId="7082" sId="85" ref="A21:XFD21" action="deleteRow">
    <undo index="9" exp="ref" v="1" dr="E21" r="E27" sId="85"/>
    <rfmt sheetId="85" xfDxf="1" sqref="A21:XFD21" start="0" length="0"/>
    <rfmt sheetId="85" sqref="B21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cc rId="0" sId="85" dxf="1">
      <nc r="C21" t="inlineStr">
        <is>
          <t>Хлеб пшеничный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85" dxf="1">
      <nc r="D21" t="inlineStr">
        <is>
          <t>25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85" dxf="1" numFmtId="4">
      <nc r="E21">
        <v>58.75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</rrc>
  <rcc rId="7083" sId="85" numFmtId="4">
    <oc r="E21">
      <v>89.1</v>
    </oc>
    <nc r="E21">
      <v>89.19</v>
    </nc>
  </rcc>
  <rcc rId="7084" sId="85">
    <oc r="C22" t="inlineStr">
      <is>
        <t>Ацид.напиток</t>
      </is>
    </oc>
    <nc r="C22" t="inlineStr">
      <is>
        <t>Ряженка</t>
      </is>
    </nc>
  </rcc>
  <rcc rId="7085" sId="85">
    <oc r="C23" t="inlineStr">
      <is>
        <t>Мармелад</t>
      </is>
    </oc>
    <nc r="C23" t="inlineStr">
      <is>
        <t>Сушка</t>
      </is>
    </nc>
  </rcc>
  <rcc rId="7086" sId="85">
    <oc r="D23" t="inlineStr">
      <is>
        <t>10</t>
      </is>
    </oc>
    <nc r="D23" t="inlineStr">
      <is>
        <t>20</t>
      </is>
    </nc>
  </rcc>
  <rcc rId="7087" sId="85" numFmtId="4">
    <oc r="E22">
      <v>91.8</v>
    </oc>
    <nc r="E22">
      <v>92</v>
    </nc>
  </rcc>
  <rcc rId="7088" sId="85" numFmtId="4">
    <oc r="E23">
      <v>83</v>
    </oc>
    <nc r="E23">
      <v>66.2</v>
    </nc>
  </rcc>
  <rcc rId="7089" sId="85">
    <oc r="C24" t="inlineStr">
      <is>
        <t>Элеш с птицей</t>
      </is>
    </oc>
    <nc r="C24" t="inlineStr">
      <is>
        <t xml:space="preserve">Рыба, тушеная с овощами </t>
      </is>
    </nc>
  </rcc>
  <rcc rId="7090" sId="85">
    <oc r="D24" t="inlineStr">
      <is>
        <t>100</t>
      </is>
    </oc>
    <nc r="D24" t="inlineStr">
      <is>
        <t>50/25</t>
      </is>
    </nc>
  </rcc>
  <rcc rId="7091" sId="85" numFmtId="4">
    <oc r="E24">
      <v>245</v>
    </oc>
    <nc r="E24">
      <v>105</v>
    </nc>
  </rcc>
  <rrc rId="7092" sId="85" ref="A25:XFD25" action="insertRow"/>
  <rrc rId="7093" sId="85" ref="A25:XFD25" action="insertRow"/>
  <rcc rId="7094" sId="85">
    <nc r="C25" t="inlineStr">
      <is>
        <t>Пюре картофельное</t>
      </is>
    </nc>
  </rcc>
  <rcc rId="7095" sId="85">
    <nc r="C26" t="inlineStr">
      <is>
        <t>Хлеб пшеничный</t>
      </is>
    </nc>
  </rcc>
  <rcc rId="7096" sId="85">
    <nc r="D25" t="inlineStr">
      <is>
        <t>140</t>
      </is>
    </nc>
  </rcc>
  <rcc rId="7097" sId="85">
    <nc r="D26" t="inlineStr">
      <is>
        <t>35</t>
      </is>
    </nc>
  </rcc>
  <rcc rId="7098" sId="85" numFmtId="4">
    <nc r="E25">
      <v>128.1</v>
    </nc>
  </rcc>
  <rcc rId="7099" sId="85" numFmtId="4">
    <nc r="E26">
      <v>82.25</v>
    </nc>
  </rcc>
  <rcc rId="7100" sId="85">
    <oc r="E28">
      <f>E27+E24+E23+E22+E21+#REF!+E20+E19+E17+E12+E18+E16+E15+E14+E13</f>
    </oc>
    <nc r="E28">
      <f>E27+E26+E25+E24+E23+E22+E21+E20+E19+E17+E12+E18+E16+E15+E14+E13</f>
    </nc>
  </rcc>
  <rcc rId="7101" sId="85" numFmtId="4">
    <oc r="E12">
      <v>120</v>
    </oc>
    <nc r="E12">
      <v>225.9</v>
    </nc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rc rId="7102" sId="87" ref="A1:A1048576" action="deleteCol">
    <rfmt sheetId="87" xfDxf="1" sqref="A1:A1048576" start="0" length="0"/>
  </rrc>
  <rrc rId="7103" sId="87" ref="A1:A1048576" action="deleteCol">
    <rfmt sheetId="87" xfDxf="1" sqref="A1:A1048576" start="0" length="0"/>
    <rcc rId="0" sId="87">
      <nc r="A1" t="inlineStr">
        <is>
          <t>от 23.12.2023 г.</t>
        </is>
      </nc>
    </rcc>
    <rcc rId="0" sId="87" dxf="1">
      <nc r="A6" t="inlineStr">
        <is>
          <t>Д/сад</t>
        </is>
      </nc>
      <ndxf>
        <font>
          <b/>
          <sz val="11"/>
          <color theme="1"/>
          <name val="Calibri"/>
          <scheme val="minor"/>
        </font>
      </ndxf>
    </rcc>
    <rcc rId="0" sId="87" dxf="1">
      <nc r="A8">
        <v>10</v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87" sqref="A9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medium">
            <color indexed="64"/>
          </left>
          <top style="medium">
            <color indexed="64"/>
          </top>
        </border>
      </dxf>
    </rfmt>
    <rcc rId="0" sId="87" dxf="1">
      <nc r="A10" t="inlineStr">
        <is>
          <r>
            <t>Завтрак/</t>
          </r>
          <r>
            <rPr>
              <b/>
              <sz val="11"/>
              <color theme="8" tint="-0.249977111117893"/>
              <rFont val="Calibri"/>
              <family val="2"/>
              <charset val="204"/>
            </rPr>
            <t>иртәнге аш</t>
          </r>
        </is>
      </nc>
      <n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  <top style="medium">
            <color indexed="64"/>
          </top>
        </border>
      </ndxf>
    </rcc>
    <rfmt sheetId="87" sqref="A11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87" sqref="A12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cc rId="0" sId="87" dxf="1">
      <nc r="A13" t="inlineStr">
        <is>
          <t>09.00</t>
        </is>
      </nc>
      <n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  <top style="medium">
            <color indexed="64"/>
          </top>
          <bottom style="medium">
            <color indexed="64"/>
          </bottom>
        </border>
      </ndxf>
    </rcc>
    <rcc rId="0" sId="87" dxf="1">
      <nc r="A14" t="inlineStr">
        <is>
          <r>
            <t>Обед/</t>
          </r>
          <r>
            <rPr>
              <b/>
              <sz val="11"/>
              <color theme="8" tint="-0.249977111117893"/>
              <rFont val="Calibri"/>
              <family val="2"/>
              <charset val="204"/>
            </rPr>
            <t>төшке аш</t>
          </r>
        </is>
      </nc>
      <n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ndxf>
    </rcc>
    <rfmt sheetId="87" sqref="A15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87" sqref="A16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87" sqref="A17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87" sqref="A18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87" sqref="A19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87" sqref="A20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cc rId="0" sId="87" dxf="1">
      <nc r="A21" t="inlineStr">
        <is>
          <r>
            <t>Полдник/</t>
          </r>
          <r>
            <rPr>
              <b/>
              <sz val="11"/>
              <color theme="8" tint="-0.249977111117893"/>
              <rFont val="Calibri"/>
              <family val="2"/>
              <charset val="204"/>
            </rPr>
            <t>төштән соңгы аш</t>
          </r>
        </is>
      </nc>
      <n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  <right style="medium">
            <color indexed="64"/>
          </right>
          <top style="medium">
            <color indexed="64"/>
          </top>
        </border>
      </ndxf>
    </rcc>
    <rfmt sheetId="87" sqref="A22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  <bottom style="medium">
            <color indexed="64"/>
          </bottom>
        </border>
      </dxf>
    </rfmt>
    <rcc rId="0" sId="87" dxf="1">
      <nc r="A23" t="inlineStr">
        <is>
          <r>
            <t>Ужин/</t>
          </r>
          <r>
            <rPr>
              <b/>
              <sz val="11"/>
              <color theme="8" tint="-0.249977111117893"/>
              <rFont val="Calibri"/>
              <family val="2"/>
              <charset val="204"/>
            </rPr>
            <t>кичке аш</t>
          </r>
        </is>
      </nc>
      <n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ndxf>
    </rcc>
    <rfmt sheetId="87" sqref="A24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87" sqref="A2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</rrc>
  <rrc rId="7104" sId="87" ref="A1:A1048576" action="deleteCol">
    <rfmt sheetId="87" xfDxf="1" sqref="A1:A1048576" start="0" length="0"/>
    <rcc rId="0" sId="87">
      <nc r="A3" t="inlineStr">
        <is>
          <t>6 день</t>
        </is>
      </nc>
    </rcc>
    <rcc rId="0" sId="87" dxf="1">
      <nc r="A6" t="inlineStr">
        <is>
          <t>МБДОУ "ЦРР-д/с № 22"Алсу"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87" dxf="1">
      <nc r="A8" t="inlineStr">
        <is>
          <t>Блюдо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87" sqref="A9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87" s="1" dxf="1">
      <nc r="A10" t="inlineStr">
        <is>
          <t>Каша пшенная мол с маслом сливочным</t>
        </is>
      </nc>
      <ndxf>
        <font>
          <sz val="12"/>
          <color auto="1"/>
          <name val="Calibri"/>
          <scheme val="minor"/>
        </font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7" s="1" dxf="1">
      <nc r="A11" t="inlineStr">
        <is>
          <t>Чай с молоком,с сахаром</t>
        </is>
      </nc>
      <ndxf>
        <font>
          <sz val="12"/>
          <color auto="1"/>
          <name val="Calibri"/>
          <scheme val="minor"/>
        </font>
        <alignment horizontal="lef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7" s="1" dxf="1">
      <nc r="A12" t="inlineStr">
        <is>
          <t>Бутерброд с маслом сливочным</t>
        </is>
      </nc>
      <ndxf>
        <font>
          <sz val="12"/>
          <color auto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7" dxf="1">
      <nc r="A13" t="inlineStr">
        <is>
          <t>Сок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medium">
            <color indexed="64"/>
          </bottom>
        </border>
        <protection locked="0"/>
      </ndxf>
    </rcc>
    <rcc rId="0" sId="87" dxf="1">
      <nc r="A14" t="inlineStr">
        <is>
          <t>Салат из зеленого горошка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ndxf>
    </rcc>
    <rcc rId="0" sId="87" dxf="1">
      <nc r="A15" t="inlineStr">
        <is>
          <t>Рассольник Лениноградский,со сметаной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7" dxf="1">
      <nc r="A16" t="inlineStr">
        <is>
          <t>Тефтели куриные запеченные в сметанно-томатном соусе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7" dxf="1">
      <nc r="A17" t="inlineStr">
        <is>
          <t>Вермишель отворная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7" dxf="1">
      <nc r="A18" t="inlineStr">
        <is>
          <t>Напиток из сухофруктов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7" dxf="1">
      <nc r="A19" t="inlineStr">
        <is>
          <t>Хлеб пшеничный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87" dxf="1">
      <nc r="A20" t="inlineStr">
        <is>
          <t>Хлеб ржаной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  <rcc rId="0" sId="87" dxf="1">
      <nc r="A21" t="inlineStr">
        <is>
          <t>Ряженка</t>
        </is>
      </nc>
      <n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7" dxf="1">
      <nc r="A22" t="inlineStr">
        <is>
          <t>Печенье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7" dxf="1">
      <nc r="A23" t="inlineStr">
        <is>
          <t>Сырники творожные со сгущ молоком</t>
        </is>
      </nc>
      <n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7" dxf="1">
      <nc r="A24" t="inlineStr">
        <is>
          <t>Напиток из шиповника</t>
        </is>
      </nc>
      <ndxf>
        <font>
          <sz val="12"/>
          <color auto="1"/>
          <name val="Calibri"/>
          <scheme val="minor"/>
        </font>
        <alignment horizontal="left"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87" sqref="A2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7105" sId="87" ref="A1:A1048576" action="deleteCol">
    <rfmt sheetId="87" xfDxf="1" sqref="A1:A1048576" start="0" length="0"/>
    <rfmt sheetId="87" sqref="A6" start="0" length="0">
      <dxf>
        <font>
          <b/>
          <sz val="11"/>
          <color theme="1"/>
          <name val="Calibri"/>
          <scheme val="minor"/>
        </font>
      </dxf>
    </rfmt>
    <rcc rId="0" sId="87" dxf="1">
      <nc r="A8" t="inlineStr">
        <is>
          <t>С 3 лет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7" dxf="1">
      <nc r="A9" t="inlineStr">
        <is>
          <t>грамм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ndxf>
    </rcc>
    <rcc rId="0" sId="87" s="1" dxf="1">
      <nc r="A10" t="inlineStr">
        <is>
          <t>180/30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7" s="1" dxf="1">
      <nc r="A11" t="inlineStr">
        <is>
          <t>180/6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7" s="1" dxf="1">
      <nc r="A12" t="inlineStr">
        <is>
          <t>30/5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7" dxf="1">
      <nc r="A13" t="inlineStr">
        <is>
          <t>180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medium">
            <color indexed="64"/>
          </bottom>
        </border>
        <protection locked="0"/>
      </ndxf>
    </rcc>
    <rcc rId="0" sId="87" dxf="1">
      <nc r="A14" t="inlineStr">
        <is>
          <t>50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ndxf>
    </rcc>
    <rcc rId="0" sId="87" dxf="1">
      <nc r="A15" t="inlineStr">
        <is>
          <t>180/7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7" dxf="1">
      <nc r="A16" t="inlineStr">
        <is>
          <t>50/25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7" dxf="1">
      <nc r="A17" t="inlineStr">
        <is>
          <t>130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7" dxf="1">
      <nc r="A18" t="inlineStr">
        <is>
          <t>180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7" dxf="1">
      <nc r="A19" t="inlineStr">
        <is>
          <t>25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87" dxf="1">
      <nc r="A20" t="inlineStr">
        <is>
          <t>45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  <rcc rId="0" sId="87" dxf="1">
      <nc r="A21" t="inlineStr">
        <is>
          <t>180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7" dxf="1">
      <nc r="A22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7" dxf="1">
      <nc r="A23" t="inlineStr">
        <is>
          <t>120/30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7" dxf="1">
      <nc r="A24" t="inlineStr">
        <is>
          <t>180/6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7" dxf="1">
      <nc r="A25" t="inlineStr">
        <is>
          <t>170,64 руб</t>
        </is>
      </nc>
      <ndxf>
        <font>
          <b/>
          <sz val="11"/>
          <color theme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</rrc>
  <rrc rId="7106" sId="87" ref="A1:A1048576" action="deleteCol">
    <rfmt sheetId="87" xfDxf="1" sqref="A1:A1048576" start="0" length="0"/>
    <rfmt sheetId="87" sqref="A6" start="0" length="0">
      <dxf>
        <font>
          <b/>
          <sz val="11"/>
          <color theme="1"/>
          <name val="Calibri"/>
          <scheme val="minor"/>
        </font>
        <numFmt numFmtId="19" formatCode="dd/mm/yyyy"/>
        <fill>
          <patternFill patternType="solid">
            <bgColor rgb="FFFFFF00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cc rId="0" sId="87" dxf="1">
      <nc r="A8" t="inlineStr">
        <is>
          <t>до 7 лет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7" dxf="1">
      <nc r="A9" t="inlineStr">
        <is>
          <t>ккал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ndxf>
    </rcc>
    <rcc rId="0" sId="87" s="1" dxf="1" numFmtId="4">
      <nc r="A10">
        <v>208.76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7" s="1" dxf="1">
      <nc r="A11">
        <v>72.7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7" s="1" dxf="1" numFmtId="4">
      <nc r="A12">
        <v>111.6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7" dxf="1" numFmtId="4">
      <nc r="A13">
        <v>76</v>
      </nc>
      <ndxf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medium">
            <color indexed="64"/>
          </bottom>
        </border>
        <protection locked="0"/>
      </ndxf>
    </rcc>
    <rcc rId="0" sId="87" dxf="1" numFmtId="4">
      <nc r="A14">
        <v>34.799999999999997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ndxf>
    </rcc>
    <rcc rId="0" sId="87" dxf="1" numFmtId="4">
      <nc r="A15">
        <v>88.56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  <rcc rId="0" sId="87" dxf="1" numFmtId="4">
      <nc r="A16">
        <v>112.5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  <rcc rId="0" sId="87" dxf="1" numFmtId="4">
      <nc r="A17">
        <v>135.46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  <rcc rId="0" sId="87" dxf="1" numFmtId="4">
      <nc r="A18">
        <v>68.180000000000007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  <rcc rId="0" sId="87" dxf="1" numFmtId="4">
      <nc r="A19">
        <v>58.75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87" dxf="1" numFmtId="4">
      <nc r="A20">
        <v>89.1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  <rcc rId="0" sId="87" dxf="1" numFmtId="4">
      <nc r="A21">
        <v>96.3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7" dxf="1" numFmtId="4">
      <nc r="A22">
        <v>90.2</v>
      </nc>
      <ndxf>
        <font>
          <sz val="12"/>
          <color theme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7" dxf="1" numFmtId="4">
      <nc r="A23">
        <v>390.4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7" dxf="1" numFmtId="4">
      <nc r="A24">
        <v>79.38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7" dxf="1">
      <nc r="A25">
        <f>A24+A23+A22+A21+A20+A19+A18+A17+A16+A15+A14+A13+A12+A11+A10</f>
      </nc>
      <ndxf>
        <font>
          <b/>
          <sz val="11"/>
          <color theme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</rrc>
  <rcc rId="7107" sId="87">
    <nc r="B1" t="inlineStr">
      <is>
        <t>Согласно контракту</t>
      </is>
    </nc>
  </rcc>
  <rcc rId="7108" sId="87">
    <nc r="B2" t="inlineStr">
      <is>
        <t>№2024.617</t>
      </is>
    </nc>
  </rcc>
  <rcc rId="7109" sId="87">
    <nc r="B3" t="inlineStr">
      <is>
        <t>от 23.12.2023 г.</t>
      </is>
    </nc>
  </rcc>
  <rcc rId="7110" sId="87">
    <nc r="C6" t="inlineStr">
      <is>
        <t>6 день</t>
      </is>
    </nc>
  </rcc>
  <rcc rId="7111" sId="87" odxf="1" dxf="1">
    <nc r="B8" t="inlineStr">
      <is>
        <t>Д/сад</t>
      </is>
    </nc>
    <odxf>
      <font>
        <b val="0"/>
        <sz val="11"/>
        <color theme="1"/>
        <name val="Calibri"/>
        <scheme val="minor"/>
      </font>
    </odxf>
    <ndxf>
      <font>
        <b/>
        <sz val="11"/>
        <color theme="1"/>
        <name val="Calibri"/>
        <scheme val="minor"/>
      </font>
    </ndxf>
  </rcc>
  <rcc rId="7112" sId="87" odxf="1" dxf="1">
    <nc r="C8" t="inlineStr">
      <is>
        <t>МБДОУ "ЦРР-д/с № 22"Алсу"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87" sqref="D8" start="0" length="0">
    <dxf>
      <font>
        <b/>
        <sz val="11"/>
        <color theme="1"/>
        <name val="Calibri"/>
        <scheme val="minor"/>
      </font>
    </dxf>
  </rfmt>
  <rfmt sheetId="87" sqref="E8" start="0" length="0">
    <dxf>
      <font>
        <b/>
        <sz val="11"/>
        <color theme="1"/>
        <name val="Calibri"/>
        <scheme val="minor"/>
      </font>
      <numFmt numFmtId="19" formatCode="dd/mm/yyyy"/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cc rId="7113" sId="87" odxf="1" dxf="1">
    <nc r="B10">
      <v>10</v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ndxf>
  </rcc>
  <rcc rId="7114" sId="87" odxf="1" dxf="1">
    <nc r="C10" t="inlineStr">
      <is>
        <t>Блюдо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ndxf>
  </rcc>
  <rcc rId="7115" sId="87" odxf="1" dxf="1">
    <nc r="D10" t="inlineStr">
      <is>
        <t>С 3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116" sId="87" odxf="1" dxf="1">
    <nc r="E10" t="inlineStr">
      <is>
        <t>до 7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87" sqref="B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top style="medium">
          <color indexed="64"/>
        </top>
      </border>
    </dxf>
  </rfmt>
  <rfmt sheetId="87" sqref="C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cc rId="7117" sId="87" odxf="1" dxf="1">
    <nc r="D11" t="inlineStr">
      <is>
        <t>грамм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118" sId="87" odxf="1" dxf="1">
    <nc r="E11" t="inlineStr">
      <is>
        <t>ккал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119" sId="87" odxf="1" dxf="1">
    <nc r="B12" t="inlineStr">
      <is>
        <r>
          <t>Завтрак/</t>
        </r>
        <r>
          <rPr>
            <b/>
            <sz val="11"/>
            <color theme="8" tint="-0.249977111117893"/>
            <rFont val="Calibri"/>
            <family val="2"/>
            <charset val="204"/>
          </rPr>
          <t>иртәнге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top style="medium">
          <color indexed="64"/>
        </top>
      </border>
    </ndxf>
  </rcc>
  <rcc rId="7120" sId="87" odxf="1" s="1" dxf="1">
    <nc r="C12" t="inlineStr">
      <is>
        <t>Каша манная молочная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121" sId="87" odxf="1" s="1" dxf="1">
    <nc r="D12" t="inlineStr">
      <is>
        <t>180/3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122" sId="87" odxf="1" s="1" dxf="1" numFmtId="4">
    <nc r="E12">
      <v>186.3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87" sqref="B1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123" sId="87" odxf="1" s="1" dxf="1">
    <nc r="C13" t="inlineStr">
      <is>
        <t>Чай с молоком и сахаром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left" vertical="center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124" sId="87" odxf="1" s="1" dxf="1">
    <nc r="D13" t="inlineStr">
      <is>
        <t>180/6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125" sId="87" odxf="1" s="1" dxf="1">
    <nc r="E13">
      <v>75.760000000000005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87" sqref="B14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126" sId="87" odxf="1" s="1" dxf="1">
    <nc r="C14" t="inlineStr">
      <is>
        <t>Бутерброд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127" sId="87" odxf="1" s="1" dxf="1">
    <nc r="D14" t="inlineStr">
      <is>
        <t>30/5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128" sId="87" odxf="1" s="1" dxf="1" numFmtId="4">
    <nc r="E14">
      <v>111.68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7129" sId="87" odxf="1" dxf="1">
    <nc r="B15" t="inlineStr">
      <is>
        <t>09.00</t>
      </is>
    </nc>
    <odxf>
      <font>
        <b val="0"/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ndxf>
  </rcc>
  <rcc rId="7130" sId="87" odxf="1" dxf="1">
    <nc r="C15" t="inlineStr">
      <is>
        <t>Сок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131" sId="87" odxf="1" dxf="1">
    <nc r="D15" t="inlineStr">
      <is>
        <t>200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132" sId="87" odxf="1" dxf="1" numFmtId="4">
    <nc r="E15">
      <v>84.8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164" formatCode="0.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133" sId="87" odxf="1" dxf="1">
    <nc r="B16" t="inlineStr">
      <is>
        <r>
          <t>Обед/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134" sId="87" odxf="1" dxf="1">
    <nc r="C16" t="inlineStr">
      <is>
        <t>Салат из кукурузы к/с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135" sId="87" odxf="1" dxf="1">
    <nc r="D16" t="inlineStr">
      <is>
        <t>50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136" sId="87" odxf="1" dxf="1" numFmtId="4">
    <nc r="E16">
      <v>49.65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fmt sheetId="87" sqref="B17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137" sId="87" odxf="1" dxf="1">
    <nc r="C17" t="inlineStr">
      <is>
        <t>Суп вермишелевый с картофелем с куриными фрикадельками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138" sId="87" odxf="1" dxf="1">
    <nc r="D17" t="inlineStr">
      <is>
        <t>180/10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139" sId="87" odxf="1" dxf="1" numFmtId="4">
    <nc r="E17">
      <v>114.56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87" sqref="B18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140" sId="87" odxf="1" dxf="1">
    <nc r="C18" t="inlineStr">
      <is>
        <t>Голубцы ленивые со сметанно-томатным соусом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141" sId="87" odxf="1" dxf="1">
    <nc r="D18" t="inlineStr">
      <is>
        <t>120/30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142" sId="87" odxf="1" dxf="1" numFmtId="4">
    <nc r="E18">
      <v>201.98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87" sqref="B19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143" sId="87" odxf="1" dxf="1">
    <nc r="C19" t="inlineStr">
      <is>
        <t>Напиток из сухофруктов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144" sId="87" odxf="1" dxf="1">
    <nc r="D19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145" sId="87" odxf="1" dxf="1" numFmtId="4">
    <nc r="E19">
      <v>71.52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87" sqref="B20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146" sId="87" odxf="1" dxf="1">
    <nc r="C20" t="inlineStr">
      <is>
        <t>Хлеб пшеничный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7147" sId="87" odxf="1" dxf="1">
    <nc r="D20" t="inlineStr">
      <is>
        <t>25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7148" sId="87" odxf="1" dxf="1" numFmtId="4">
    <nc r="E20">
      <v>58.75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87" sqref="B21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cc rId="7149" sId="87" odxf="1" dxf="1">
    <nc r="C21" t="inlineStr">
      <is>
        <t>Хлеб ржаной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150" sId="87" odxf="1" dxf="1">
    <nc r="D21" t="inlineStr">
      <is>
        <t>45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fmt sheetId="87" sqref="E21" start="0" length="0">
    <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7151" sId="87" odxf="1" dxf="1">
    <nc r="B22" t="inlineStr">
      <is>
        <r>
          <t>Полдник/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төштән соңгы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righ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ndxf>
  </rcc>
  <rcc rId="7152" sId="87" odxf="1" dxf="1">
    <nc r="C22" t="inlineStr">
      <is>
        <t>Катык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153" sId="87" odxf="1" dxf="1">
    <nc r="D22" t="inlineStr">
      <is>
        <t>180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154" sId="87" odxf="1" dxf="1" numFmtId="4">
    <nc r="E22">
      <v>92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87" sqref="B2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rfmt>
  <rcc rId="7155" sId="87" odxf="1" dxf="1">
    <nc r="C23" t="inlineStr">
      <is>
        <t>Печенье</t>
      </is>
    </nc>
    <odxf>
      <font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sz val="12"/>
        <color theme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156" sId="87" odxf="1" dxf="1">
    <nc r="D23" t="inlineStr">
      <is>
        <t>40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157" sId="87" odxf="1" dxf="1" numFmtId="4">
    <nc r="E23">
      <v>166.8</v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7158" sId="87" odxf="1" dxf="1">
    <nc r="B24" t="inlineStr">
      <is>
        <r>
          <t>Ужин/</t>
        </r>
        <r>
          <rPr>
            <b/>
            <sz val="11"/>
            <color theme="8" tint="-0.249977111117893"/>
            <rFont val="Calibri"/>
            <family val="2"/>
            <charset val="204"/>
          </rPr>
          <t>кичке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159" sId="87" odxf="1" dxf="1">
    <nc r="C24" t="inlineStr">
      <is>
        <t>Омлет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160" sId="87" odxf="1" dxf="1">
    <nc r="D24" t="inlineStr">
      <is>
        <t>150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161" sId="87" odxf="1" dxf="1" numFmtId="4">
    <nc r="E24">
      <v>289.66000000000003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87" sqref="B25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162" sId="87" odxf="1" dxf="1">
    <nc r="C25" t="inlineStr">
      <is>
        <t>Чай с сахаром,с яблоками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163" sId="87" odxf="1" dxf="1">
    <nc r="D25" t="inlineStr">
      <is>
        <t>180/6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fmt sheetId="87" sqref="E25" start="0" length="0">
    <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</rfmt>
  <rfmt sheetId="87" sqref="B26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87" sqref="C26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7164" sId="87" odxf="1" dxf="1">
    <nc r="D26" t="inlineStr">
      <is>
        <t>170,64 руб</t>
      </is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fmt sheetId="87" sqref="E26" start="0" length="0">
    <dxf>
      <font>
        <b/>
        <sz val="11"/>
        <color theme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rc rId="7165" sId="87" ref="A20:XFD20" action="deleteRow">
    <undo index="9" exp="ref" v="1" dr="E20" r="E26" sId="87"/>
    <rfmt sheetId="87" xfDxf="1" sqref="A20:XFD20" start="0" length="0"/>
    <rfmt sheetId="87" sqref="B20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cc rId="0" sId="87" dxf="1">
      <nc r="C20" t="inlineStr">
        <is>
          <t>Хлеб пшеничный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87" dxf="1">
      <nc r="D20" t="inlineStr">
        <is>
          <t>25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87" dxf="1" numFmtId="4">
      <nc r="E20">
        <v>58.75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</rrc>
  <rcc rId="7166" sId="87" numFmtId="4">
    <nc r="E20">
      <v>89.19</v>
    </nc>
  </rcc>
  <rrc rId="7167" sId="87" ref="A24:XFD24" action="insertRow"/>
  <rcc rId="7168" sId="87">
    <nc r="C24" t="inlineStr">
      <is>
        <t>Хлеб пшеничный</t>
      </is>
    </nc>
  </rcc>
  <rcc rId="7169" sId="87">
    <nc r="D24" t="inlineStr">
      <is>
        <t>25</t>
      </is>
    </nc>
  </rcc>
  <rcc rId="7170" sId="87" numFmtId="4">
    <nc r="E24">
      <v>58.81</v>
    </nc>
  </rcc>
  <rcc rId="7171" sId="87" numFmtId="4">
    <nc r="E25">
      <v>28.7</v>
    </nc>
  </rcc>
  <rcc rId="7172" sId="87">
    <nc r="E26">
      <f>E25+E24+E23+E22+E21+E20+E19+E18+E17+E16+E15+E14+E13+E12</f>
    </nc>
  </rcc>
  <rcv guid="{7D113E4B-2489-4A93-A066-E9128A217E1E}" action="delete"/>
  <rcv guid="{7D113E4B-2489-4A93-A066-E9128A217E1E}" action="add"/>
  <rsnm rId="7173" sheetId="87" oldName="[меню октябрь  2025.xlsx]27 октября" newName="[меню октябрь  2025.xlsx]24 ноября"/>
</revisions>
</file>

<file path=xl/revisions/revisionLog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rc rId="7174" sId="88" ref="A1:A1048576" action="deleteCol">
    <rfmt sheetId="88" xfDxf="1" sqref="A1:A1048576" start="0" length="0"/>
  </rrc>
  <rrc rId="7175" sId="88" ref="A1:A1048576" action="deleteCol">
    <rfmt sheetId="88" xfDxf="1" sqref="A1:A1048576" start="0" length="0"/>
    <rcc rId="0" sId="88">
      <nc r="A1" t="inlineStr">
        <is>
          <t>Согласно контракту</t>
        </is>
      </nc>
    </rcc>
    <rcc rId="0" sId="88">
      <nc r="A2" t="inlineStr">
        <is>
          <t>№2024.617</t>
        </is>
      </nc>
    </rcc>
    <rcc rId="0" sId="88">
      <nc r="A3" t="inlineStr">
        <is>
          <t>от 23.12.2023 г.</t>
        </is>
      </nc>
    </rcc>
    <rcc rId="0" sId="88" dxf="1">
      <nc r="A8" t="inlineStr">
        <is>
          <t>Д/сад</t>
        </is>
      </nc>
      <ndxf>
        <font>
          <b/>
          <sz val="11"/>
          <color theme="1"/>
          <name val="Calibri"/>
          <scheme val="minor"/>
        </font>
      </ndxf>
    </rcc>
    <rcc rId="0" sId="88" dxf="1">
      <nc r="A10">
        <v>10</v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88" sqref="A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medium">
            <color indexed="64"/>
          </left>
          <top style="medium">
            <color indexed="64"/>
          </top>
        </border>
      </dxf>
    </rfmt>
    <rcc rId="0" sId="88" dxf="1">
      <nc r="A12" t="inlineStr">
        <is>
          <r>
            <t>Завтрак/</t>
          </r>
          <r>
            <rPr>
              <b/>
              <sz val="11"/>
              <color theme="8" tint="-0.249977111117893"/>
              <rFont val="Calibri"/>
              <family val="2"/>
              <charset val="204"/>
            </rPr>
            <t>иртәнге аш</t>
          </r>
        </is>
      </nc>
      <n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  <top style="medium">
            <color indexed="64"/>
          </top>
        </border>
      </ndxf>
    </rcc>
    <rfmt sheetId="88" sqref="A1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88" sqref="A14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cc rId="0" sId="88" dxf="1">
      <nc r="A15" t="inlineStr">
        <is>
          <t>09.00</t>
        </is>
      </nc>
      <n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  <top style="medium">
            <color indexed="64"/>
          </top>
          <bottom style="medium">
            <color indexed="64"/>
          </bottom>
        </border>
      </ndxf>
    </rcc>
    <rcc rId="0" sId="88" dxf="1">
      <nc r="A16" t="inlineStr">
        <is>
          <r>
            <t>Обед/</t>
          </r>
          <r>
            <rPr>
              <b/>
              <sz val="11"/>
              <color theme="8" tint="-0.249977111117893"/>
              <rFont val="Calibri"/>
              <family val="2"/>
              <charset val="204"/>
            </rPr>
            <t>төшке аш</t>
          </r>
        </is>
      </nc>
      <n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ndxf>
    </rcc>
    <rfmt sheetId="88" sqref="A17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88" sqref="A18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88" sqref="A19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88" sqref="A20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88" sqref="A21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88" sqref="A22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cc rId="0" sId="88" dxf="1">
      <nc r="A23" t="inlineStr">
        <is>
          <r>
            <t>Полдник/</t>
          </r>
          <r>
            <rPr>
              <b/>
              <sz val="11"/>
              <color theme="8" tint="-0.249977111117893"/>
              <rFont val="Calibri"/>
              <family val="2"/>
              <charset val="204"/>
            </rPr>
            <t>төштән соңгы аш</t>
          </r>
        </is>
      </nc>
      <n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  <right style="medium">
            <color indexed="64"/>
          </right>
          <top style="medium">
            <color indexed="64"/>
          </top>
        </border>
      </ndxf>
    </rcc>
    <rfmt sheetId="88" sqref="A24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  <bottom style="medium">
            <color indexed="64"/>
          </bottom>
        </border>
      </dxf>
    </rfmt>
    <rcc rId="0" sId="88" dxf="1">
      <nc r="A25" t="inlineStr">
        <is>
          <r>
            <t>Ужин/</t>
          </r>
          <r>
            <rPr>
              <b/>
              <sz val="11"/>
              <color theme="8" tint="-0.249977111117893"/>
              <rFont val="Calibri"/>
              <family val="2"/>
              <charset val="204"/>
            </rPr>
            <t>кичке аш</t>
          </r>
        </is>
      </nc>
      <n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ndxf>
    </rcc>
    <rfmt sheetId="88" sqref="A26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88" sqref="A27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</rrc>
  <rrc rId="7176" sId="88" ref="A1:A1048576" action="deleteCol">
    <rfmt sheetId="88" xfDxf="1" sqref="A1:A1048576" start="0" length="0"/>
    <rcc rId="0" sId="88">
      <nc r="A6" t="inlineStr">
        <is>
          <t>7 день</t>
        </is>
      </nc>
    </rcc>
    <rcc rId="0" sId="88" dxf="1">
      <nc r="A8" t="inlineStr">
        <is>
          <t>МБДОУ "ЦРР-д/с № 22"Алсу"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88" dxf="1">
      <nc r="A10" t="inlineStr">
        <is>
          <t>Блюдо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88" sqref="A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88" s="1" dxf="1">
      <nc r="A12" t="inlineStr">
        <is>
          <t>Каша ячневая молочная с маслом слив</t>
        </is>
      </nc>
      <ndxf>
        <font>
          <sz val="12"/>
          <color auto="1"/>
          <name val="Calibri"/>
          <scheme val="minor"/>
        </font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8" s="1" dxf="1">
      <nc r="A13" t="inlineStr">
        <is>
          <t>Кофейный напиток с молоком</t>
        </is>
      </nc>
      <ndxf>
        <font>
          <sz val="12"/>
          <color auto="1"/>
          <name val="Calibri"/>
          <scheme val="minor"/>
        </font>
        <alignment horizontal="lef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8" s="1" dxf="1">
      <nc r="A14" t="inlineStr">
        <is>
          <t>Бутерброд с сыром, с маслом слив</t>
        </is>
      </nc>
      <ndxf>
        <font>
          <sz val="12"/>
          <color auto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8" dxf="1">
      <nc r="A15" t="inlineStr">
        <is>
          <t>Яблоки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medium">
            <color indexed="64"/>
          </bottom>
        </border>
        <protection locked="0"/>
      </ndxf>
    </rcc>
    <rcc rId="0" sId="88" dxf="1">
      <nc r="A16" t="inlineStr">
        <is>
          <t>Огурцы свежие порционно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ndxf>
    </rcc>
    <rcc rId="0" sId="88" dxf="1">
      <nc r="A17" t="inlineStr">
        <is>
          <t>Суп картофельный с клецками на б-не из индейки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8" dxf="1">
      <nc r="A18" t="inlineStr">
        <is>
          <t>Гуляш из отварной индейки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8" dxf="1">
      <nc r="A19" t="inlineStr">
        <is>
          <t>Каша перловая рассып с овощами и маслом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8" dxf="1">
      <nc r="A20" t="inlineStr">
        <is>
          <t>Напиток из яблок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8" dxf="1">
      <nc r="A21" t="inlineStr">
        <is>
          <t>Хлеб пшеничный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88" dxf="1">
      <nc r="A22" t="inlineStr">
        <is>
          <t>Хлеб ржаной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  <rcc rId="0" sId="88" dxf="1">
      <nc r="A23" t="inlineStr">
        <is>
          <t>Кефир</t>
        </is>
      </nc>
      <n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8" dxf="1">
      <nc r="A24" t="inlineStr">
        <is>
          <t>Пряник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8" dxf="1">
      <nc r="A25" t="inlineStr">
        <is>
          <t>Омлет натуральный</t>
        </is>
      </nc>
      <n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8" dxf="1">
      <nc r="A26" t="inlineStr">
        <is>
          <t>Чай с сахаром и лимоном</t>
        </is>
      </nc>
      <ndxf>
        <font>
          <sz val="12"/>
          <color auto="1"/>
          <name val="Calibri"/>
          <scheme val="minor"/>
        </font>
        <alignment horizontal="left"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88" sqref="A27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7177" sId="88" ref="A1:A1048576" action="deleteCol">
    <rfmt sheetId="88" xfDxf="1" sqref="A1:A1048576" start="0" length="0"/>
    <rfmt sheetId="88" sqref="A8" start="0" length="0">
      <dxf>
        <font>
          <b/>
          <sz val="11"/>
          <color theme="1"/>
          <name val="Calibri"/>
          <scheme val="minor"/>
        </font>
      </dxf>
    </rfmt>
    <rcc rId="0" sId="88" dxf="1">
      <nc r="A10" t="inlineStr">
        <is>
          <t>С 3 лет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8" dxf="1">
      <nc r="A11" t="inlineStr">
        <is>
          <t>грамм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ndxf>
    </rcc>
    <rcc rId="0" sId="88" s="1" dxf="1">
      <nc r="A12" t="inlineStr">
        <is>
          <t>180/3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8" s="1" dxf="1">
      <nc r="A13" t="inlineStr">
        <is>
          <t>180/6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8" s="1" dxf="1">
      <nc r="A14" t="inlineStr">
        <is>
          <t>30/10/5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8" dxf="1">
      <nc r="A15" t="inlineStr">
        <is>
          <t>100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medium">
            <color indexed="64"/>
          </bottom>
        </border>
        <protection locked="0"/>
      </ndxf>
    </rcc>
    <rcc rId="0" sId="88" dxf="1">
      <nc r="A16" t="inlineStr">
        <is>
          <t>60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ndxf>
    </rcc>
    <rcc rId="0" sId="88" dxf="1">
      <nc r="A17" t="inlineStr">
        <is>
          <t>180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8" dxf="1">
      <nc r="A18" t="inlineStr">
        <is>
          <t>40/40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8" dxf="1">
      <nc r="A19" t="inlineStr">
        <is>
          <t>130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8" dxf="1">
      <nc r="A20" t="inlineStr">
        <is>
          <t>180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8" dxf="1">
      <nc r="A21" t="inlineStr">
        <is>
          <t>25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88" dxf="1">
      <nc r="A22" t="inlineStr">
        <is>
          <t>45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  <rcc rId="0" sId="88" dxf="1">
      <nc r="A23" t="inlineStr">
        <is>
          <t>180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8" dxf="1">
      <nc r="A24" t="inlineStr">
        <is>
          <t>30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8" dxf="1">
      <nc r="A25" t="inlineStr">
        <is>
          <t>150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8" dxf="1">
      <nc r="A26" t="inlineStr">
        <is>
          <t>180/6/7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8" dxf="1">
      <nc r="A27" t="inlineStr">
        <is>
          <t>170,64 руб</t>
        </is>
      </nc>
      <ndxf>
        <font>
          <b/>
          <sz val="11"/>
          <color theme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</rrc>
  <rrc rId="7178" sId="88" ref="A1:A1048576" action="deleteCol">
    <rfmt sheetId="88" xfDxf="1" sqref="A1:A1048576" start="0" length="0"/>
    <rfmt sheetId="88" sqref="A8" start="0" length="0">
      <dxf>
        <font>
          <b/>
          <sz val="11"/>
          <color theme="1"/>
          <name val="Calibri"/>
          <scheme val="minor"/>
        </font>
        <numFmt numFmtId="19" formatCode="dd/mm/yyyy"/>
        <fill>
          <patternFill patternType="solid">
            <bgColor rgb="FFFFFF00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cc rId="0" sId="88" dxf="1">
      <nc r="A10" t="inlineStr">
        <is>
          <t>до 7 лет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8" dxf="1">
      <nc r="A11" t="inlineStr">
        <is>
          <t>ккал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ndxf>
    </rcc>
    <rcc rId="0" sId="88" s="1" dxf="1" numFmtId="4">
      <nc r="A12">
        <v>223.41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8" s="1" dxf="1">
      <nc r="A13">
        <v>42.67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8" s="1" dxf="1" numFmtId="4">
      <nc r="A14">
        <v>146.1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8" dxf="1" numFmtId="4">
      <nc r="A15">
        <v>47</v>
      </nc>
      <ndxf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medium">
            <color indexed="64"/>
          </bottom>
        </border>
        <protection locked="0"/>
      </ndxf>
    </rcc>
    <rcc rId="0" sId="88" dxf="1" numFmtId="4">
      <nc r="A16">
        <v>6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ndxf>
    </rcc>
    <rcc rId="0" sId="88" dxf="1" numFmtId="4">
      <nc r="A17">
        <v>120.08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  <rcc rId="0" sId="88" dxf="1" numFmtId="4">
      <nc r="A18">
        <v>136.31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  <rcc rId="0" sId="88" dxf="1" numFmtId="4">
      <nc r="A19">
        <v>137.68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  <rcc rId="0" sId="88" dxf="1">
      <nc r="A20" t="inlineStr">
        <is>
          <t>55.26</t>
        </is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  <rcc rId="0" sId="88" dxf="1" numFmtId="4">
      <nc r="A21">
        <v>58.75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88" dxf="1" numFmtId="4">
      <nc r="A22">
        <v>89.1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  <rcc rId="0" sId="88" dxf="1" numFmtId="4">
      <nc r="A23">
        <v>90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8" dxf="1" numFmtId="4">
      <nc r="A24">
        <v>128.1</v>
      </nc>
      <ndxf>
        <font>
          <sz val="12"/>
          <color theme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8" dxf="1" numFmtId="4">
      <nc r="A25">
        <v>335.23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8" dxf="1" numFmtId="4">
      <nc r="A26">
        <v>26.48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8" dxf="1" numFmtId="4">
      <nc r="A27">
        <v>1647.01</v>
      </nc>
      <ndxf>
        <font>
          <b/>
          <sz val="11"/>
          <color theme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</rrc>
  <rcc rId="7179" sId="88">
    <nc r="C2" t="inlineStr">
      <is>
        <t>7 день</t>
      </is>
    </nc>
  </rcc>
  <rcc rId="7180" sId="88" odxf="1" dxf="1">
    <nc r="B5" t="inlineStr">
      <is>
        <t>Д/сад</t>
      </is>
    </nc>
    <odxf>
      <font>
        <b val="0"/>
        <sz val="11"/>
        <color theme="1"/>
        <name val="Calibri"/>
        <scheme val="minor"/>
      </font>
    </odxf>
    <ndxf>
      <font>
        <b/>
        <sz val="11"/>
        <color theme="1"/>
        <name val="Calibri"/>
        <scheme val="minor"/>
      </font>
    </ndxf>
  </rcc>
  <rcc rId="7181" sId="88" odxf="1" dxf="1">
    <nc r="C5" t="inlineStr">
      <is>
        <t>МБДОУ "ЦРР-д/с № 22"Алсу"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88" sqref="D5" start="0" length="0">
    <dxf>
      <font>
        <b/>
        <sz val="11"/>
        <color theme="1"/>
        <name val="Calibri"/>
        <scheme val="minor"/>
      </font>
    </dxf>
  </rfmt>
  <rfmt sheetId="88" sqref="E5" start="0" length="0">
    <dxf>
      <font>
        <b/>
        <sz val="11"/>
        <color theme="1"/>
        <name val="Calibri"/>
        <scheme val="minor"/>
      </font>
      <numFmt numFmtId="19" formatCode="dd/mm/yyyy"/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cc rId="7182" sId="88" odxf="1" dxf="1">
    <nc r="B7">
      <v>10</v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ndxf>
  </rcc>
  <rcc rId="7183" sId="88" odxf="1" dxf="1">
    <nc r="C7" t="inlineStr">
      <is>
        <t>Блюдо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ndxf>
  </rcc>
  <rcc rId="7184" sId="88" odxf="1" dxf="1">
    <nc r="D7" t="inlineStr">
      <is>
        <t>С 3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185" sId="88" odxf="1" dxf="1">
    <nc r="E7" t="inlineStr">
      <is>
        <t>до 7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88" sqref="B8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top style="medium">
          <color indexed="64"/>
        </top>
      </border>
    </dxf>
  </rfmt>
  <rfmt sheetId="88" sqref="C8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cc rId="7186" sId="88" odxf="1" dxf="1">
    <nc r="D8" t="inlineStr">
      <is>
        <t>грамм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187" sId="88" odxf="1" dxf="1">
    <nc r="E8" t="inlineStr">
      <is>
        <t>ккал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188" sId="88" odxf="1" dxf="1">
    <nc r="B9" t="inlineStr">
      <is>
        <r>
          <t>Завтрак/</t>
        </r>
        <r>
          <rPr>
            <b/>
            <sz val="11"/>
            <color theme="8" tint="-0.249977111117893"/>
            <rFont val="Calibri"/>
            <family val="2"/>
            <charset val="204"/>
          </rPr>
          <t>иртәнге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top style="medium">
          <color indexed="64"/>
        </top>
      </border>
    </ndxf>
  </rcc>
  <rcc rId="7189" sId="88" odxf="1" s="1" dxf="1">
    <nc r="C9" t="inlineStr">
      <is>
        <t>Каша ячневая молочная с маслом слив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190" sId="88" odxf="1" s="1" dxf="1">
    <nc r="D9" t="inlineStr">
      <is>
        <t>180/3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191" sId="88" odxf="1" s="1" dxf="1" numFmtId="4">
    <nc r="E9">
      <v>214.8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88" sqref="B10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192" sId="88" odxf="1" s="1" dxf="1">
    <nc r="C10" t="inlineStr">
      <is>
        <t xml:space="preserve">Кофейный напиток с молоком 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left" vertical="center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193" sId="88" odxf="1" s="1" dxf="1">
    <nc r="D10" t="inlineStr">
      <is>
        <t>180/6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194" sId="88" odxf="1" s="1" dxf="1">
    <nc r="E10">
      <v>74.58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88" sqref="B11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195" sId="88" odxf="1" s="1" dxf="1">
    <nc r="C11" t="inlineStr">
      <is>
        <t>Бутерброд с маслом слив и сыр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196" sId="88" odxf="1" s="1" dxf="1">
    <nc r="D11" t="inlineStr">
      <is>
        <t>30/5/5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197" sId="88" odxf="1" s="1" dxf="1" numFmtId="4">
    <nc r="E11">
      <v>128.77000000000001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7198" sId="88" odxf="1" dxf="1">
    <nc r="B12" t="inlineStr">
      <is>
        <t>09.00</t>
      </is>
    </nc>
    <odxf>
      <font>
        <b val="0"/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ndxf>
  </rcc>
  <rcc rId="7199" sId="88" odxf="1" dxf="1">
    <nc r="C12" t="inlineStr">
      <is>
        <t>Яблоко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200" sId="88" odxf="1" dxf="1">
    <nc r="D12" t="inlineStr">
      <is>
        <t>100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201" sId="88" odxf="1" dxf="1" numFmtId="4">
    <nc r="E12">
      <v>47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164" formatCode="0.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202" sId="88" odxf="1" dxf="1">
    <nc r="B13" t="inlineStr">
      <is>
        <r>
          <t>Обед/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203" sId="88" odxf="1" dxf="1">
    <nc r="C13" t="inlineStr">
      <is>
        <t>Салат из квашенной капусты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204" sId="88" odxf="1" dxf="1">
    <nc r="D13" t="inlineStr">
      <is>
        <t>50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205" sId="88" odxf="1" dxf="1" numFmtId="4">
    <nc r="E13">
      <v>42.85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fmt sheetId="88" sqref="B14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206" sId="88" odxf="1" dxf="1">
    <nc r="C14" t="inlineStr">
      <is>
        <t>Борщ со свежей капустой с картофелем на курином бульоне со сметаной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207" sId="88" odxf="1" dxf="1">
    <nc r="D14" t="inlineStr">
      <is>
        <t>180/7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208" sId="88" odxf="1" dxf="1" numFmtId="4">
    <nc r="E14">
      <v>85.97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88" sqref="B15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209" sId="88" odxf="1" dxf="1">
    <nc r="C15" t="inlineStr">
      <is>
        <t>Гуляш из отварной птицы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210" sId="88" odxf="1" dxf="1">
    <nc r="D15" t="inlineStr">
      <is>
        <t>40/40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211" sId="88" odxf="1" dxf="1" numFmtId="4">
    <nc r="E15">
      <v>123.51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88" sqref="B16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212" sId="88" odxf="1" dxf="1">
    <nc r="C16" t="inlineStr">
      <is>
        <t>Макаронные изделия отварные с маслом сливочным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213" sId="88" odxf="1" dxf="1">
    <nc r="D16" t="inlineStr">
      <is>
        <t>130/3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214" sId="88" odxf="1" dxf="1" numFmtId="4">
    <nc r="E16">
      <v>165.79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88" sqref="B17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215" sId="88" odxf="1" dxf="1">
    <nc r="C17" t="inlineStr">
      <is>
        <t>Компот из свежих яблок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216" sId="88" odxf="1" dxf="1">
    <nc r="D17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217" sId="88" odxf="1" dxf="1" numFmtId="4">
    <nc r="E17">
      <v>103.14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88" sqref="B18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218" sId="88" odxf="1" dxf="1">
    <nc r="C18" t="inlineStr">
      <is>
        <t>Хлеб пшеничный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7219" sId="88" odxf="1" dxf="1">
    <nc r="D18" t="inlineStr">
      <is>
        <t>30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7220" sId="88" odxf="1" dxf="1" numFmtId="4">
    <nc r="E18">
      <v>70.569999999999993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88" sqref="B19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cc rId="7221" sId="88" odxf="1" dxf="1">
    <nc r="C19" t="inlineStr">
      <is>
        <t>Хлеб ржаной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222" sId="88" odxf="1" dxf="1">
    <nc r="D19" t="inlineStr">
      <is>
        <t>45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223" sId="88" odxf="1" dxf="1" numFmtId="4">
    <nc r="E19">
      <v>89.19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224" sId="88" odxf="1" dxf="1">
    <nc r="B20" t="inlineStr">
      <is>
        <r>
          <t>Полдник/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төштән соңгы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righ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ndxf>
  </rcc>
  <rcc rId="7225" sId="88" odxf="1" dxf="1">
    <nc r="C20" t="inlineStr">
      <is>
        <t>Напиток ацидоф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226" sId="88" odxf="1" dxf="1">
    <nc r="D20" t="inlineStr">
      <is>
        <t>180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227" sId="88" odxf="1" dxf="1" numFmtId="4">
    <nc r="E20">
      <v>92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cc rId="7228" sId="88" odxf="1" dxf="1">
    <nc r="B21" t="inlineStr">
      <is>
        <r>
          <t>Ужин/</t>
        </r>
        <r>
          <rPr>
            <b/>
            <sz val="11"/>
            <color theme="8" tint="-0.249977111117893"/>
            <rFont val="Calibri"/>
            <family val="2"/>
            <charset val="204"/>
          </rPr>
          <t>кичке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229" sId="88" odxf="1" dxf="1">
    <nc r="C21" t="inlineStr">
      <is>
        <t>Расстегай с рыбой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230" sId="88" odxf="1" dxf="1">
    <nc r="D21" t="inlineStr">
      <is>
        <t>100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231" sId="88" odxf="1" dxf="1" numFmtId="4">
    <nc r="E21">
      <v>220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88" sqref="B22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232" sId="88" odxf="1" dxf="1">
    <nc r="C22" t="inlineStr">
      <is>
        <t>Напиток из шиповника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233" sId="88" odxf="1" dxf="1">
    <nc r="D22" t="inlineStr">
      <is>
        <t>180/6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234" sId="88" odxf="1" dxf="1" numFmtId="4">
    <nc r="E22">
      <v>31.38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88" sqref="B2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fmt sheetId="88" sqref="C23" start="0" length="0">
    <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88" sqref="D23" start="0" length="0">
    <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88" sqref="E23" start="0" length="0">
    <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</rfmt>
  <rfmt sheetId="88" sqref="B24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88" sqref="C24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7235" sId="88" odxf="1" dxf="1">
    <nc r="D24" t="inlineStr">
      <is>
        <t>170,64</t>
      </is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236" sId="88" odxf="1" dxf="1">
    <nc r="E24">
      <f>E22+E21+E20+E19+E18+E17+E16+E15+E14+E13+E12+E11+E10+E9</f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rc rId="7237" sId="89" ref="A1:A1048576" action="deleteCol">
    <rfmt sheetId="89" xfDxf="1" sqref="A1:A1048576" start="0" length="0"/>
  </rrc>
  <rrc rId="7238" sId="89" ref="A1:A1048576" action="deleteCol">
    <rfmt sheetId="89" xfDxf="1" sqref="A1:A1048576" start="0" length="0"/>
    <rcc rId="0" sId="89">
      <nc r="A2" t="inlineStr">
        <is>
          <t>Согласно контракту</t>
        </is>
      </nc>
    </rcc>
    <rcc rId="0" sId="89">
      <nc r="A3" t="inlineStr">
        <is>
          <t>№2024.617</t>
        </is>
      </nc>
    </rcc>
    <rcc rId="0" sId="89">
      <nc r="A4" t="inlineStr">
        <is>
          <t>от 23.12.2023 г.</t>
        </is>
      </nc>
    </rcc>
    <rcc rId="0" sId="89" dxf="1">
      <nc r="A9" t="inlineStr">
        <is>
          <t>Д/сад</t>
        </is>
      </nc>
      <ndxf>
        <font>
          <b/>
          <sz val="11"/>
          <color theme="1"/>
          <name val="Calibri"/>
          <scheme val="minor"/>
        </font>
      </ndxf>
    </rcc>
    <rcc rId="0" sId="89" dxf="1">
      <nc r="A11">
        <v>10</v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89" sqref="A12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medium">
            <color indexed="64"/>
          </left>
          <top style="medium">
            <color indexed="64"/>
          </top>
        </border>
      </dxf>
    </rfmt>
    <rcc rId="0" sId="89" dxf="1">
      <nc r="A13" t="inlineStr">
        <is>
          <r>
            <t>Завтрак/</t>
          </r>
          <r>
            <rPr>
              <b/>
              <sz val="11"/>
              <color theme="8" tint="-0.249977111117893"/>
              <rFont val="Calibri"/>
              <family val="2"/>
              <charset val="204"/>
            </rPr>
            <t>иртәнге аш</t>
          </r>
        </is>
      </nc>
      <n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  <top style="medium">
            <color indexed="64"/>
          </top>
        </border>
      </ndxf>
    </rcc>
    <rfmt sheetId="89" sqref="A14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89" sqref="A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cc rId="0" sId="89" dxf="1">
      <nc r="A16" t="inlineStr">
        <is>
          <t>09.00</t>
        </is>
      </nc>
      <n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  <top style="medium">
            <color indexed="64"/>
          </top>
          <bottom style="medium">
            <color indexed="64"/>
          </bottom>
        </border>
      </ndxf>
    </rcc>
    <rcc rId="0" sId="89" dxf="1">
      <nc r="A17" t="inlineStr">
        <is>
          <r>
            <t>Обед/</t>
          </r>
          <r>
            <rPr>
              <b/>
              <sz val="11"/>
              <color theme="8" tint="-0.249977111117893"/>
              <rFont val="Calibri"/>
              <family val="2"/>
              <charset val="204"/>
            </rPr>
            <t>төшке аш</t>
          </r>
        </is>
      </nc>
      <n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ndxf>
    </rcc>
    <rfmt sheetId="89" sqref="A18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89" sqref="A19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89" sqref="A20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89" sqref="A21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89" sqref="A22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89" sqref="A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cc rId="0" sId="89" dxf="1">
      <nc r="A24" t="inlineStr">
        <is>
          <r>
            <t>Полдник/</t>
          </r>
          <r>
            <rPr>
              <b/>
              <sz val="11"/>
              <color theme="8" tint="-0.249977111117893"/>
              <rFont val="Calibri"/>
              <family val="2"/>
              <charset val="204"/>
            </rPr>
            <t>төштән соңгы аш</t>
          </r>
        </is>
      </nc>
      <n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  <right style="medium">
            <color indexed="64"/>
          </right>
          <top style="medium">
            <color indexed="64"/>
          </top>
        </border>
      </ndxf>
    </rcc>
    <rfmt sheetId="89" sqref="A2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  <bottom style="medium">
            <color indexed="64"/>
          </bottom>
        </border>
      </dxf>
    </rfmt>
    <rcc rId="0" sId="89" dxf="1">
      <nc r="A26" t="inlineStr">
        <is>
          <r>
            <t>Ужин/</t>
          </r>
          <r>
            <rPr>
              <b/>
              <sz val="11"/>
              <color theme="8" tint="-0.249977111117893"/>
              <rFont val="Calibri"/>
              <family val="2"/>
              <charset val="204"/>
            </rPr>
            <t>кичке аш</t>
          </r>
        </is>
      </nc>
      <n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ndxf>
    </rcc>
    <rfmt sheetId="89" sqref="A27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89" sqref="A28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89" sqref="A29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89" sqref="A30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</rrc>
  <rrc rId="7239" sId="89" ref="A1:A1048576" action="deleteCol">
    <rfmt sheetId="89" xfDxf="1" sqref="A1:A1048576" start="0" length="0"/>
    <rcc rId="0" sId="89">
      <nc r="A7" t="inlineStr">
        <is>
          <t>8 день</t>
        </is>
      </nc>
    </rcc>
    <rcc rId="0" sId="89" dxf="1">
      <nc r="A9" t="inlineStr">
        <is>
          <t>МБДОУ "ЦРР-д/с № 22"Алсу"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89" dxf="1">
      <nc r="A11" t="inlineStr">
        <is>
          <t>Блюдо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89" sqref="A12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89" s="1" dxf="1">
      <nc r="A13" t="inlineStr">
        <is>
          <t>Каша манная молочная с маслом сливочным</t>
        </is>
      </nc>
      <ndxf>
        <font>
          <sz val="12"/>
          <color auto="1"/>
          <name val="Calibri"/>
          <scheme val="minor"/>
        </font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9" s="1" dxf="1">
      <nc r="A14" t="inlineStr">
        <is>
          <t xml:space="preserve">Какао с молоком </t>
        </is>
      </nc>
      <ndxf>
        <font>
          <sz val="12"/>
          <color auto="1"/>
          <name val="Calibri"/>
          <scheme val="minor"/>
        </font>
        <alignment horizontal="lef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9" s="1" dxf="1">
      <nc r="A15" t="inlineStr">
        <is>
          <t>Бутерброд с маслом сливочным</t>
        </is>
      </nc>
      <ndxf>
        <font>
          <sz val="12"/>
          <color auto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9" dxf="1">
      <nc r="A16" t="inlineStr">
        <is>
          <t>Сок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medium">
            <color indexed="64"/>
          </bottom>
        </border>
        <protection locked="0"/>
      </ndxf>
    </rcc>
    <rcc rId="0" sId="89" dxf="1">
      <nc r="A17" t="inlineStr">
        <is>
          <t>Свежие томаты порционно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ndxf>
    </rcc>
    <rcc rId="0" sId="89" dxf="1">
      <nc r="A18" t="inlineStr">
        <is>
          <t>Щи со свежей капустой с картофелем, со сметаной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9" dxf="1">
      <nc r="A19" t="inlineStr">
        <is>
          <t>Биточки домашние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9" dxf="1">
      <nc r="A20" t="inlineStr">
        <is>
          <t>Пюре гороховое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9" dxf="1">
      <nc r="A21" t="inlineStr">
        <is>
          <t>Компот из изюма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9" dxf="1">
      <nc r="A22" t="inlineStr">
        <is>
          <t>Хлеб пшеничный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89" dxf="1">
      <nc r="A23" t="inlineStr">
        <is>
          <t>Хлеб ржаной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  <rcc rId="0" sId="89" dxf="1">
      <nc r="A24" t="inlineStr">
        <is>
          <t>Молоко кипяченое</t>
        </is>
      </nc>
      <n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9" dxf="1">
      <nc r="A25" t="inlineStr">
        <is>
          <t>Булочка с сахаром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9" dxf="1">
      <nc r="A26" t="inlineStr">
        <is>
          <t>Рыба тушенная с овощами</t>
        </is>
      </nc>
      <n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9" dxf="1">
      <nc r="A27" t="inlineStr">
        <is>
          <t>Рис отварной рассып-ый с масл слив</t>
        </is>
      </nc>
      <n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bottom style="thin">
            <color indexed="64"/>
          </bottom>
        </border>
      </ndxf>
    </rcc>
    <rcc rId="0" sId="89" dxf="1">
      <nc r="A28" t="inlineStr">
        <is>
          <t>Чай с сахаром</t>
        </is>
      </nc>
      <ndxf>
        <font>
          <sz val="12"/>
          <color auto="1"/>
          <name val="Calibri"/>
          <scheme val="minor"/>
        </font>
        <alignment horizontal="left"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9" dxf="1">
      <nc r="A29" t="inlineStr">
        <is>
          <t>Хлеб пшеничный</t>
        </is>
      </nc>
      <ndxf>
        <font>
          <sz val="12"/>
          <color auto="1"/>
          <name val="Calibri"/>
          <scheme val="minor"/>
        </font>
        <alignment horizontal="left"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89" sqref="A30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7240" sId="89" ref="A1:A1048576" action="deleteCol">
    <rfmt sheetId="89" xfDxf="1" sqref="A1:A1048576" start="0" length="0"/>
    <rfmt sheetId="89" sqref="A9" start="0" length="0">
      <dxf>
        <font>
          <b/>
          <sz val="11"/>
          <color theme="1"/>
          <name val="Calibri"/>
          <scheme val="minor"/>
        </font>
      </dxf>
    </rfmt>
    <rcc rId="0" sId="89" dxf="1">
      <nc r="A11" t="inlineStr">
        <is>
          <t>С 3 лет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9" dxf="1">
      <nc r="A12" t="inlineStr">
        <is>
          <t>грамм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ndxf>
    </rcc>
    <rcc rId="0" sId="89" s="1" dxf="1">
      <nc r="A13" t="inlineStr">
        <is>
          <t>180/5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9" s="1" dxf="1">
      <nc r="A14" t="inlineStr">
        <is>
          <t>180/6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9" s="1" dxf="1">
      <nc r="A15" t="inlineStr">
        <is>
          <t>30/5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9" dxf="1">
      <nc r="A16" t="inlineStr">
        <is>
          <t>180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medium">
            <color indexed="64"/>
          </bottom>
        </border>
        <protection locked="0"/>
      </ndxf>
    </rcc>
    <rcc rId="0" sId="89" dxf="1">
      <nc r="A17" t="inlineStr">
        <is>
          <t>60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ndxf>
    </rcc>
    <rcc rId="0" sId="89" dxf="1">
      <nc r="A18" t="inlineStr">
        <is>
          <t>180/11/7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9" dxf="1">
      <nc r="A19" t="inlineStr">
        <is>
          <t>70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9" dxf="1">
      <nc r="A20" t="inlineStr">
        <is>
          <t>130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9" dxf="1">
      <nc r="A21" t="inlineStr">
        <is>
          <t>180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89" dxf="1">
      <nc r="A22" t="inlineStr">
        <is>
          <t>25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89" dxf="1">
      <nc r="A23" t="inlineStr">
        <is>
          <t>45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  <rcc rId="0" sId="89" dxf="1">
      <nc r="A24" t="inlineStr">
        <is>
          <t>180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9" dxf="1">
      <nc r="A25" t="inlineStr">
        <is>
          <t>35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9" dxf="1">
      <nc r="A26" t="inlineStr">
        <is>
          <t>50/25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9" dxf="1">
      <nc r="A27" t="inlineStr">
        <is>
          <t>130/2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bottom style="thin">
            <color indexed="64"/>
          </bottom>
        </border>
      </ndxf>
    </rcc>
    <rcc rId="0" sId="89" dxf="1">
      <nc r="A28" t="inlineStr">
        <is>
          <t>180/6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9" dxf="1">
      <nc r="A29" t="inlineStr">
        <is>
          <t>30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9" dxf="1">
      <nc r="A30" t="inlineStr">
        <is>
          <t>170,64 руб</t>
        </is>
      </nc>
      <ndxf>
        <font>
          <b/>
          <sz val="11"/>
          <color theme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</rrc>
  <rrc rId="7241" sId="89" ref="A1:A1048576" action="deleteCol">
    <rfmt sheetId="89" xfDxf="1" sqref="A1:A1048576" start="0" length="0"/>
    <rfmt sheetId="89" sqref="A9" start="0" length="0">
      <dxf>
        <font>
          <b/>
          <sz val="11"/>
          <color theme="1"/>
          <name val="Calibri"/>
          <scheme val="minor"/>
        </font>
        <numFmt numFmtId="19" formatCode="dd/mm/yyyy"/>
        <fill>
          <patternFill patternType="solid">
            <bgColor rgb="FFFFFF00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cc rId="0" sId="89" dxf="1">
      <nc r="A11" t="inlineStr">
        <is>
          <t>до 7 лет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9" dxf="1">
      <nc r="A12" t="inlineStr">
        <is>
          <t>ккал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ndxf>
    </rcc>
    <rcc rId="0" sId="89" s="1" dxf="1" numFmtId="4">
      <nc r="A13">
        <v>199.5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9" s="1" dxf="1">
      <nc r="A14">
        <v>58.83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9" s="1" dxf="1" numFmtId="4">
      <nc r="A15">
        <v>111.6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9" dxf="1" numFmtId="4">
      <nc r="A16">
        <v>76</v>
      </nc>
      <ndxf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medium">
            <color indexed="64"/>
          </bottom>
        </border>
        <protection locked="0"/>
      </ndxf>
    </rcc>
    <rcc rId="0" sId="89" dxf="1" numFmtId="4">
      <nc r="A17">
        <v>11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ndxf>
    </rcc>
    <rcc rId="0" sId="89" dxf="1" numFmtId="4">
      <nc r="A18">
        <v>75.959999999999994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  <rcc rId="0" sId="89" dxf="1" numFmtId="4">
      <nc r="A19">
        <v>225.4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  <rcc rId="0" sId="89" dxf="1" numFmtId="4">
      <nc r="A20">
        <v>196.94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  <rcc rId="0" sId="89" dxf="1" numFmtId="4">
      <nc r="A21">
        <v>62.1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  <rcc rId="0" sId="89" dxf="1" numFmtId="4">
      <nc r="A22">
        <v>58.75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89" dxf="1" numFmtId="4">
      <nc r="A23">
        <v>89.1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  <rcc rId="0" sId="89" dxf="1" numFmtId="4">
      <nc r="A24">
        <v>96.3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9" dxf="1" numFmtId="4">
      <nc r="A25">
        <v>95.67</v>
      </nc>
      <ndxf>
        <font>
          <sz val="12"/>
          <color theme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9" dxf="1" numFmtId="4">
      <nc r="A26">
        <v>245.23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89" dxf="1" numFmtId="4">
      <nc r="A27">
        <v>192.01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bottom style="thin">
            <color indexed="64"/>
          </bottom>
        </border>
      </ndxf>
    </rcc>
    <rcc rId="0" sId="89" dxf="1" numFmtId="4">
      <nc r="A28">
        <v>24.1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9" dxf="1" numFmtId="4">
      <nc r="A29">
        <v>70.5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89" dxf="1">
      <nc r="A30">
        <f>A29+A28+A26+A25+A24+A23+A22+A20+A19+A18+A17+A16+A15+A14+A13</f>
      </nc>
      <ndxf>
        <font>
          <b/>
          <sz val="11"/>
          <color theme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</rrc>
  <rcc rId="7242" sId="89">
    <nc r="B2" t="inlineStr">
      <is>
        <t>от 23.12.2023 г.</t>
      </is>
    </nc>
  </rcc>
  <rcc rId="7243" sId="89">
    <nc r="C5" t="inlineStr">
      <is>
        <t>8 день</t>
      </is>
    </nc>
  </rcc>
  <rcc rId="7244" sId="89" odxf="1" dxf="1">
    <nc r="B7" t="inlineStr">
      <is>
        <t>Д/сад</t>
      </is>
    </nc>
    <odxf>
      <font>
        <b val="0"/>
        <sz val="11"/>
        <color theme="1"/>
        <name val="Calibri"/>
        <scheme val="minor"/>
      </font>
    </odxf>
    <ndxf>
      <font>
        <b/>
        <sz val="11"/>
        <color theme="1"/>
        <name val="Calibri"/>
        <scheme val="minor"/>
      </font>
    </ndxf>
  </rcc>
  <rcc rId="7245" sId="89" odxf="1" dxf="1">
    <nc r="C7" t="inlineStr">
      <is>
        <t>МБДОУ "ЦРР-д/с № 22"Алсу"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89" sqref="D7" start="0" length="0">
    <dxf>
      <font>
        <b/>
        <sz val="11"/>
        <color theme="1"/>
        <name val="Calibri"/>
        <scheme val="minor"/>
      </font>
    </dxf>
  </rfmt>
  <rfmt sheetId="89" sqref="E7" start="0" length="0">
    <dxf>
      <font>
        <b/>
        <sz val="11"/>
        <color theme="1"/>
        <name val="Calibri"/>
        <scheme val="minor"/>
      </font>
      <numFmt numFmtId="19" formatCode="dd/mm/yyyy"/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cc rId="7246" sId="89" odxf="1" dxf="1">
    <nc r="B9">
      <v>10</v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ndxf>
  </rcc>
  <rcc rId="7247" sId="89" odxf="1" dxf="1">
    <nc r="C9" t="inlineStr">
      <is>
        <t>Блюдо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ndxf>
  </rcc>
  <rcc rId="7248" sId="89" odxf="1" dxf="1">
    <nc r="D9" t="inlineStr">
      <is>
        <t>С 3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249" sId="89" odxf="1" dxf="1">
    <nc r="E9" t="inlineStr">
      <is>
        <t>до 7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89" sqref="B10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top style="medium">
          <color indexed="64"/>
        </top>
      </border>
    </dxf>
  </rfmt>
  <rfmt sheetId="89" sqref="C10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cc rId="7250" sId="89" odxf="1" dxf="1">
    <nc r="D10" t="inlineStr">
      <is>
        <t>грамм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251" sId="89" odxf="1" dxf="1">
    <nc r="E10" t="inlineStr">
      <is>
        <t>ккал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252" sId="89" odxf="1" dxf="1">
    <nc r="B11" t="inlineStr">
      <is>
        <r>
          <t>Завтрак/</t>
        </r>
        <r>
          <rPr>
            <b/>
            <sz val="11"/>
            <color theme="8" tint="-0.249977111117893"/>
            <rFont val="Calibri"/>
            <family val="2"/>
            <charset val="204"/>
          </rPr>
          <t>иртәнге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top style="medium">
          <color indexed="64"/>
        </top>
      </border>
    </ndxf>
  </rcc>
  <rcc rId="7253" sId="89" odxf="1" s="1" dxf="1">
    <nc r="C11" t="inlineStr">
      <is>
        <t>Каша геркулесовая молочная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254" sId="89" odxf="1" s="1" dxf="1">
    <nc r="D11" t="inlineStr">
      <is>
        <t>180/3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255" sId="89" odxf="1" s="1" dxf="1" numFmtId="4">
    <nc r="E11">
      <v>238.71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89" sqref="B12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256" sId="89" odxf="1" s="1" dxf="1">
    <nc r="C12" t="inlineStr">
      <is>
        <t>Какао с молоком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left" vertical="center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257" sId="89" odxf="1" s="1" dxf="1">
    <nc r="D12" t="inlineStr">
      <is>
        <t>180/6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258" sId="89" odxf="1" s="1" dxf="1">
    <nc r="E12">
      <v>90.78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89" sqref="B1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259" sId="89" odxf="1" s="1" dxf="1">
    <nc r="C13" t="inlineStr">
      <is>
        <t>Бутерброд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260" sId="89" odxf="1" s="1" dxf="1">
    <nc r="D13" t="inlineStr">
      <is>
        <t>30/5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261" sId="89" odxf="1" s="1" dxf="1" numFmtId="4">
    <nc r="E13">
      <v>111.68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7262" sId="89" odxf="1" dxf="1">
    <nc r="B14" t="inlineStr">
      <is>
        <t>09.00</t>
      </is>
    </nc>
    <odxf>
      <font>
        <b val="0"/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ndxf>
  </rcc>
  <rcc rId="7263" sId="89" odxf="1" dxf="1">
    <nc r="C14" t="inlineStr">
      <is>
        <t>Сок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264" sId="89" odxf="1" dxf="1">
    <nc r="D14" t="inlineStr">
      <is>
        <t>200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265" sId="89" odxf="1" dxf="1" numFmtId="4">
    <nc r="E14">
      <v>84.8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164" formatCode="0.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266" sId="89" odxf="1" dxf="1">
    <nc r="B15" t="inlineStr">
      <is>
        <r>
          <t>Обед/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267" sId="89" odxf="1" dxf="1">
    <nc r="C15" t="inlineStr">
      <is>
        <t>Винегрет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268" sId="89" odxf="1" dxf="1">
    <nc r="D15" t="inlineStr">
      <is>
        <t>60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269" sId="89" odxf="1" dxf="1" numFmtId="4">
    <nc r="E15">
      <v>75.06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fmt sheetId="89" sqref="B16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270" sId="89" odxf="1" dxf="1">
    <nc r="C16" t="inlineStr">
      <is>
        <t>Щи со свежей капустой с картофелем, со сметаной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271" sId="89" odxf="1" dxf="1">
    <nc r="D16" t="inlineStr">
      <is>
        <t>180/10/7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272" sId="89" odxf="1" dxf="1" numFmtId="4">
    <nc r="E16">
      <v>84.8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89" sqref="B17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273" sId="89" odxf="1" dxf="1">
    <nc r="C17" t="inlineStr">
      <is>
        <t>Тефтели мясные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274" sId="89" odxf="1" dxf="1">
    <nc r="D17" t="inlineStr">
      <is>
        <t>60/20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275" sId="89" odxf="1" dxf="1" numFmtId="4">
    <nc r="E17">
      <v>125.85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89" sqref="B18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276" sId="89" odxf="1" dxf="1">
    <nc r="C18" t="inlineStr">
      <is>
        <t>Каша гречневая рассыпчатая с маслом сливочным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277" sId="89" odxf="1" dxf="1">
    <nc r="D18" t="inlineStr">
      <is>
        <t>130/3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278" sId="89" odxf="1" dxf="1" numFmtId="4">
    <nc r="E18">
      <v>205.27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89" sqref="B19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279" sId="89" odxf="1" dxf="1">
    <nc r="C19" t="inlineStr">
      <is>
        <t>Компот из урюка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280" sId="89" odxf="1" dxf="1">
    <nc r="D19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281" sId="89" odxf="1" dxf="1" numFmtId="4">
    <nc r="E19">
      <v>68.2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89" sqref="B20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282" sId="89" odxf="1" dxf="1">
    <nc r="C20" t="inlineStr">
      <is>
        <t>Хлеб пшеничный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7283" sId="89" odxf="1" dxf="1">
    <nc r="D20" t="inlineStr">
      <is>
        <t>30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7284" sId="89" odxf="1" dxf="1" numFmtId="4">
    <nc r="E20">
      <v>70.569999999999993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89" sqref="B21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cc rId="7285" sId="89" odxf="1" dxf="1">
    <nc r="C21" t="inlineStr">
      <is>
        <t>Хлеб ржаной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286" sId="89" odxf="1" dxf="1">
    <nc r="D21" t="inlineStr">
      <is>
        <t>45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287" sId="89" odxf="1" dxf="1" numFmtId="4">
    <nc r="E21">
      <v>89.19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288" sId="89" odxf="1" dxf="1">
    <nc r="B22" t="inlineStr">
      <is>
        <r>
          <t>Полдник/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төштән соңгы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righ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ndxf>
  </rcc>
  <rcc rId="7289" sId="89" odxf="1" dxf="1">
    <nc r="C22" t="inlineStr">
      <is>
        <t>Ряженка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290" sId="89" odxf="1" dxf="1">
    <nc r="D22" t="inlineStr">
      <is>
        <t>180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291" sId="89" odxf="1" dxf="1" numFmtId="4">
    <nc r="E22">
      <v>92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89" sqref="B2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rfmt>
  <rcc rId="7292" sId="89" odxf="1" dxf="1">
    <nc r="C23" t="inlineStr">
      <is>
        <t>Сушки</t>
      </is>
    </nc>
    <odxf>
      <font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sz val="12"/>
        <color theme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293" sId="89" odxf="1" dxf="1">
    <nc r="D23" t="inlineStr">
      <is>
        <t>20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294" sId="89" odxf="1" dxf="1" numFmtId="4">
    <nc r="E23">
      <v>67.8</v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7295" sId="89" odxf="1" dxf="1">
    <nc r="B24" t="inlineStr">
      <is>
        <r>
          <t>Ужин/</t>
        </r>
        <r>
          <rPr>
            <b/>
            <sz val="11"/>
            <color theme="8" tint="-0.249977111117893"/>
            <rFont val="Calibri"/>
            <family val="2"/>
            <charset val="204"/>
          </rPr>
          <t>кичке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296" sId="89" odxf="1" dxf="1">
    <nc r="C24" t="inlineStr">
      <is>
        <t>Пудинг творожный запеченный с повидлом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297" sId="89" odxf="1" dxf="1">
    <nc r="D24" t="inlineStr">
      <is>
        <t>130/20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298" sId="89" odxf="1" dxf="1" numFmtId="4">
    <nc r="E24">
      <v>360.2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89" sqref="B25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299" sId="89" odxf="1" dxf="1">
    <nc r="C25" t="inlineStr">
      <is>
        <t>Чай с сахаром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300" sId="89" odxf="1" dxf="1">
    <nc r="D25" t="inlineStr">
      <is>
        <t>180/6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301" sId="89" odxf="1" dxf="1" numFmtId="4">
    <nc r="E25">
      <v>24.1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89" sqref="B26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89" sqref="C26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7302" sId="89" odxf="1" dxf="1">
    <nc r="D26" t="inlineStr">
      <is>
        <t>170,64 руб</t>
      </is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303" sId="89" odxf="1" dxf="1">
    <nc r="E26">
      <f>+E25+E24+E23+E22+E21+E20+E19+E18+E17+E16+E15+E14+E13+E12+E11</f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rc rId="7304" sId="90" ref="A1:A1048576" action="deleteCol">
    <rfmt sheetId="90" xfDxf="1" sqref="A1:A1048576" start="0" length="0"/>
  </rrc>
  <rrc rId="7305" sId="90" ref="A1:A1048576" action="deleteCol">
    <rfmt sheetId="90" xfDxf="1" sqref="A1:A1048576" start="0" length="0"/>
    <rcc rId="0" sId="90">
      <nc r="A2" t="inlineStr">
        <is>
          <t>Согласно контракту</t>
        </is>
      </nc>
    </rcc>
    <rcc rId="0" sId="90">
      <nc r="A3" t="inlineStr">
        <is>
          <t>№2024.617</t>
        </is>
      </nc>
    </rcc>
    <rcc rId="0" sId="90">
      <nc r="A4" t="inlineStr">
        <is>
          <t>от 23.12.2023 г.</t>
        </is>
      </nc>
    </rcc>
    <rcc rId="0" sId="90" dxf="1">
      <nc r="A9" t="inlineStr">
        <is>
          <t>Д/сад</t>
        </is>
      </nc>
      <ndxf>
        <font>
          <b/>
          <sz val="11"/>
          <color theme="1"/>
          <name val="Calibri"/>
          <scheme val="minor"/>
        </font>
      </ndxf>
    </rcc>
    <rcc rId="0" sId="90" dxf="1">
      <nc r="A11">
        <v>10</v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90" sqref="A12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medium">
            <color indexed="64"/>
          </left>
          <top style="medium">
            <color indexed="64"/>
          </top>
        </border>
      </dxf>
    </rfmt>
    <rcc rId="0" sId="90" dxf="1">
      <nc r="A13" t="inlineStr">
        <is>
          <t>Завтрак/иртәнге аш</t>
        </is>
      </nc>
      <n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  <top style="medium">
            <color indexed="64"/>
          </top>
        </border>
      </ndxf>
    </rcc>
    <rfmt sheetId="90" sqref="A14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90" sqref="A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cc rId="0" sId="90" dxf="1">
      <nc r="A16" t="inlineStr">
        <is>
          <t>09.00</t>
        </is>
      </nc>
      <n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  <top style="medium">
            <color indexed="64"/>
          </top>
          <bottom style="medium">
            <color indexed="64"/>
          </bottom>
        </border>
      </ndxf>
    </rcc>
    <rcc rId="0" sId="90" dxf="1">
      <nc r="A17" t="inlineStr">
        <is>
          <t>Обед/төшке аш</t>
        </is>
      </nc>
      <n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ndxf>
    </rcc>
    <rfmt sheetId="90" sqref="A18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90" sqref="A19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90" sqref="A20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90" sqref="A21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90" sqref="A22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cc rId="0" sId="90" dxf="1">
      <nc r="A23" t="inlineStr">
        <is>
          <t>Полдник/төштән соңгы аш</t>
        </is>
      </nc>
      <n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  <right style="medium">
            <color indexed="64"/>
          </right>
          <top style="medium">
            <color indexed="64"/>
          </top>
        </border>
      </ndxf>
    </rcc>
    <rcc rId="0" sId="90" dxf="1">
      <nc r="A24" t="inlineStr">
        <is>
          <t>Ужин/кичке аш</t>
        </is>
      </nc>
      <n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ndxf>
    </rcc>
    <rfmt sheetId="90" sqref="A2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90" sqref="A26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90" sqref="A27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</rrc>
  <rrc rId="7306" sId="90" ref="A1:A1048576" action="deleteCol">
    <rfmt sheetId="90" xfDxf="1" sqref="A1:A1048576" start="0" length="0"/>
    <rcc rId="0" sId="90">
      <nc r="A7" t="inlineStr">
        <is>
          <t>9 день</t>
        </is>
      </nc>
    </rcc>
    <rcc rId="0" sId="90" dxf="1">
      <nc r="A9" t="inlineStr">
        <is>
          <t>МБДОУ "ЦРР-д/с № 22"Алсу"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90" dxf="1">
      <nc r="A11" t="inlineStr">
        <is>
          <t>Блюдо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90" sqref="A12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90" s="1" dxf="1">
      <nc r="A13" t="inlineStr">
        <is>
          <t>Каша пшеничная молочная с маслом сливочным</t>
        </is>
      </nc>
      <ndxf>
        <font>
          <sz val="12"/>
          <color auto="1"/>
          <name val="Calibri"/>
          <scheme val="minor"/>
        </font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90" s="1" dxf="1">
      <nc r="A14" t="inlineStr">
        <is>
          <t>Чай с молоком и сахаром</t>
        </is>
      </nc>
      <ndxf>
        <font>
          <sz val="12"/>
          <color auto="1"/>
          <name val="Calibri"/>
          <scheme val="minor"/>
        </font>
        <alignment horizontal="lef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90" s="1" dxf="1">
      <nc r="A15" t="inlineStr">
        <is>
          <t>Бутерброд с  маслом сливочным</t>
        </is>
      </nc>
      <ndxf>
        <font>
          <sz val="12"/>
          <color auto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90" dxf="1">
      <nc r="A16" t="inlineStr">
        <is>
          <t>Яблоко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medium">
            <color indexed="64"/>
          </bottom>
        </border>
        <protection locked="0"/>
      </ndxf>
    </rcc>
    <rcc rId="0" sId="90" dxf="1">
      <nc r="A17" t="inlineStr">
        <is>
          <t>Салат из свежий капусты с яблоками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ndxf>
    </rcc>
    <rcc rId="0" sId="90" dxf="1">
      <nc r="A18" t="inlineStr">
        <is>
          <t>суп лапша домашняя на курином б-не, с мясом птицы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90" dxf="1">
      <nc r="A19" t="inlineStr">
        <is>
          <t>Жаркое из птицы по домашнему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90" dxf="1">
      <nc r="A20" t="inlineStr">
        <is>
          <t>Напиток из сухофруктов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90" dxf="1">
      <nc r="A21" t="inlineStr">
        <is>
          <t>Хлеб пшеничный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90" dxf="1">
      <nc r="A22" t="inlineStr">
        <is>
          <t>Хлеб ржаной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  <rcc rId="0" sId="90" dxf="1">
      <nc r="A23" t="inlineStr">
        <is>
          <t>кисломолочный напиток</t>
        </is>
      </nc>
      <n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90" dxf="1">
      <nc r="A24" t="inlineStr">
        <is>
          <t>Ватрушка королевская</t>
        </is>
      </nc>
      <n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90" dxf="1">
      <nc r="A25" t="inlineStr">
        <is>
          <t>чай с сахаром и лимоном</t>
        </is>
      </nc>
      <ndxf>
        <font>
          <sz val="12"/>
          <color auto="1"/>
          <name val="Calibri"/>
          <scheme val="minor"/>
        </font>
        <alignment horizontal="left"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90" sqref="A26" start="0" length="0">
      <dxf>
        <font>
          <sz val="12"/>
          <color auto="1"/>
          <name val="Calibri"/>
          <scheme val="minor"/>
        </font>
        <alignment horizontal="left"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90" sqref="A27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7307" sId="90" ref="A1:A1048576" action="deleteCol">
    <rfmt sheetId="90" xfDxf="1" sqref="A1:A1048576" start="0" length="0"/>
    <rfmt sheetId="90" sqref="A9" start="0" length="0">
      <dxf>
        <font>
          <b/>
          <sz val="11"/>
          <color theme="1"/>
          <name val="Calibri"/>
          <scheme val="minor"/>
        </font>
      </dxf>
    </rfmt>
    <rcc rId="0" sId="90" dxf="1">
      <nc r="A11" t="inlineStr">
        <is>
          <t>С 3 лет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90" dxf="1">
      <nc r="A12" t="inlineStr">
        <is>
          <t>грамм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ndxf>
    </rcc>
    <rcc rId="0" sId="90" s="1" dxf="1">
      <nc r="A13" t="inlineStr">
        <is>
          <t>180/3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90" s="1" dxf="1">
      <nc r="A14" t="inlineStr">
        <is>
          <t>180/6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90" s="1" dxf="1">
      <nc r="A15" t="inlineStr">
        <is>
          <t>30/5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90" dxf="1">
      <nc r="A16" t="inlineStr">
        <is>
          <t>100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medium">
            <color indexed="64"/>
          </bottom>
        </border>
        <protection locked="0"/>
      </ndxf>
    </rcc>
    <rcc rId="0" sId="90" dxf="1">
      <nc r="A17" t="inlineStr">
        <is>
          <t>60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ndxf>
    </rcc>
    <rcc rId="0" sId="90" dxf="1">
      <nc r="A18" t="inlineStr">
        <is>
          <t>180/10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90" dxf="1">
      <nc r="A19" t="inlineStr">
        <is>
          <t>180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90" dxf="1">
      <nc r="A20" t="inlineStr">
        <is>
          <t>180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90" dxf="1">
      <nc r="A21" t="inlineStr">
        <is>
          <t>25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90" dxf="1">
      <nc r="A22" t="inlineStr">
        <is>
          <t>45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  <rcc rId="0" sId="90" dxf="1">
      <nc r="A23" t="inlineStr">
        <is>
          <t>180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90" dxf="1">
      <nc r="A24" t="inlineStr">
        <is>
          <t>150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90" dxf="1">
      <nc r="A25" t="inlineStr">
        <is>
          <t>180/6/7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90" sqref="A26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90" dxf="1">
      <nc r="A27" t="inlineStr">
        <is>
          <t>170,64 руб</t>
        </is>
      </nc>
      <ndxf>
        <font>
          <b/>
          <sz val="11"/>
          <color theme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</rrc>
  <rrc rId="7308" sId="90" ref="A1:A1048576" action="deleteCol">
    <rfmt sheetId="90" xfDxf="1" sqref="A1:A1048576" start="0" length="0"/>
    <rfmt sheetId="90" sqref="A9" start="0" length="0">
      <dxf>
        <font>
          <b/>
          <sz val="11"/>
          <color theme="1"/>
          <name val="Calibri"/>
          <scheme val="minor"/>
        </font>
        <numFmt numFmtId="19" formatCode="dd/mm/yyyy"/>
        <fill>
          <patternFill patternType="solid">
            <bgColor rgb="FFFFFF00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cc rId="0" sId="90" dxf="1">
      <nc r="A11" t="inlineStr">
        <is>
          <t>до 7 лет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90" dxf="1">
      <nc r="A12" t="inlineStr">
        <is>
          <t>ккал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ndxf>
    </rcc>
    <rcc rId="0" sId="90" s="1" dxf="1" numFmtId="4">
      <nc r="A13">
        <v>241.16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90" s="1" dxf="1">
      <nc r="A14">
        <v>72.7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90" s="1" dxf="1" numFmtId="4">
      <nc r="A15">
        <v>111.6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90" dxf="1" numFmtId="4">
      <nc r="A16">
        <v>47</v>
      </nc>
      <ndxf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medium">
            <color indexed="64"/>
          </bottom>
        </border>
        <protection locked="0"/>
      </ndxf>
    </rcc>
    <rcc rId="0" sId="90" dxf="1" numFmtId="4">
      <nc r="A17">
        <v>54.06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ndxf>
    </rcc>
    <rcc rId="0" sId="90" dxf="1" numFmtId="4">
      <nc r="A18">
        <v>114.78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  <rcc rId="0" sId="90" dxf="1" numFmtId="4">
      <nc r="A19">
        <v>303.43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  <rcc rId="0" sId="90" dxf="1" numFmtId="4">
      <nc r="A20">
        <v>68.180000000000007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  <rcc rId="0" sId="90" dxf="1" numFmtId="4">
      <nc r="A21">
        <v>58.75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90" dxf="1" numFmtId="4">
      <nc r="A22">
        <v>89.1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  <rcc rId="0" sId="90" dxf="1" numFmtId="4">
      <nc r="A23">
        <v>91.8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90" dxf="1" numFmtId="4">
      <nc r="A24">
        <v>404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90" dxf="1" numFmtId="4">
      <nc r="A25">
        <v>26.48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90" sqref="A26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90" dxf="1">
      <nc r="A27">
        <f>A25+A24+A23+A22+A21+A20+A19+A18+A17+A16+A15+A14+A13</f>
      </nc>
      <ndxf>
        <font>
          <b/>
          <sz val="11"/>
          <color theme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</rrc>
  <rcc rId="7309" sId="90">
    <nc r="B1" t="inlineStr">
      <is>
        <t>Согласно контракту</t>
      </is>
    </nc>
  </rcc>
  <rcc rId="7310" sId="90">
    <nc r="B2" t="inlineStr">
      <is>
        <t>№2024.617</t>
      </is>
    </nc>
  </rcc>
  <rcc rId="7311" sId="90">
    <nc r="B3" t="inlineStr">
      <is>
        <t>от 23.12.2023 г.</t>
      </is>
    </nc>
  </rcc>
  <rcc rId="7312" sId="90">
    <nc r="C6" t="inlineStr">
      <is>
        <t>9 день</t>
      </is>
    </nc>
  </rcc>
  <rcc rId="7313" sId="90" odxf="1" dxf="1">
    <nc r="B8" t="inlineStr">
      <is>
        <t>Д/сад</t>
      </is>
    </nc>
    <odxf>
      <font>
        <b val="0"/>
        <sz val="11"/>
        <color theme="1"/>
        <name val="Calibri"/>
        <scheme val="minor"/>
      </font>
    </odxf>
    <ndxf>
      <font>
        <b/>
        <sz val="11"/>
        <color theme="1"/>
        <name val="Calibri"/>
        <scheme val="minor"/>
      </font>
    </ndxf>
  </rcc>
  <rcc rId="7314" sId="90" odxf="1" dxf="1">
    <nc r="C8" t="inlineStr">
      <is>
        <t>МБДОУ "ЦРР-д/с № 22"Алсу"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90" sqref="D8" start="0" length="0">
    <dxf>
      <font>
        <b/>
        <sz val="11"/>
        <color theme="1"/>
        <name val="Calibri"/>
        <scheme val="minor"/>
      </font>
    </dxf>
  </rfmt>
  <rfmt sheetId="90" sqref="E8" start="0" length="0">
    <dxf>
      <font>
        <b/>
        <sz val="11"/>
        <color theme="1"/>
        <name val="Calibri"/>
        <scheme val="minor"/>
      </font>
      <numFmt numFmtId="19" formatCode="dd/mm/yyyy"/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cc rId="7315" sId="90" odxf="1" dxf="1">
    <nc r="B10">
      <v>10</v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ndxf>
  </rcc>
  <rcc rId="7316" sId="90" odxf="1" dxf="1">
    <nc r="C10" t="inlineStr">
      <is>
        <t>Блюдо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ndxf>
  </rcc>
  <rcc rId="7317" sId="90" odxf="1" dxf="1">
    <nc r="D10" t="inlineStr">
      <is>
        <t>С 3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318" sId="90" odxf="1" dxf="1">
    <nc r="E10" t="inlineStr">
      <is>
        <t>до 7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0" sqref="B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top style="medium">
          <color indexed="64"/>
        </top>
      </border>
    </dxf>
  </rfmt>
  <rfmt sheetId="90" sqref="C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cc rId="7319" sId="90" odxf="1" dxf="1">
    <nc r="D11" t="inlineStr">
      <is>
        <t>грамм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320" sId="90" odxf="1" dxf="1">
    <nc r="E11" t="inlineStr">
      <is>
        <t>ккал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321" sId="90" odxf="1" dxf="1">
    <nc r="B12" t="inlineStr">
      <is>
        <t>Завтрак/иртәнге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top style="medium">
          <color indexed="64"/>
        </top>
      </border>
    </ndxf>
  </rcc>
  <rcc rId="7322" sId="90" odxf="1" s="1" dxf="1">
    <nc r="C12" t="inlineStr">
      <is>
        <t>Каша пшенная молочная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323" sId="90" odxf="1" s="1" dxf="1">
    <nc r="D12" t="inlineStr">
      <is>
        <t>180/3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324" sId="90" odxf="1" s="1" dxf="1" numFmtId="4">
    <nc r="E12">
      <v>184.24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0" sqref="B1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325" sId="90" odxf="1" s="1" dxf="1">
    <nc r="C13" t="inlineStr">
      <is>
        <t>Чай с молоком и сахаром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left" vertical="center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326" sId="90" odxf="1" s="1" dxf="1">
    <nc r="D13" t="inlineStr">
      <is>
        <t>180/6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327" sId="90" odxf="1" s="1" dxf="1">
    <nc r="E13">
      <v>75.760000000000005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0" sqref="B14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328" sId="90" odxf="1" s="1" dxf="1">
    <nc r="C14" t="inlineStr">
      <is>
        <t>Бутерброд с  маслом сливочным,с сыром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329" sId="90" odxf="1" s="1" dxf="1">
    <nc r="D14" t="inlineStr">
      <is>
        <t>30/5/5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330" sId="90" odxf="1" s="1" dxf="1" numFmtId="4">
    <nc r="E14">
      <v>128.77000000000001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7331" sId="90" odxf="1" dxf="1">
    <nc r="B15" t="inlineStr">
      <is>
        <t>09.00</t>
      </is>
    </nc>
    <odxf>
      <font>
        <b val="0"/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ndxf>
  </rcc>
  <rcc rId="7332" sId="90" odxf="1" dxf="1">
    <nc r="C15" t="inlineStr">
      <is>
        <t>Апельсин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333" sId="90" odxf="1" dxf="1">
    <nc r="D15" t="inlineStr">
      <is>
        <t>100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334" sId="90" odxf="1" dxf="1" numFmtId="4">
    <nc r="E15">
      <v>43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164" formatCode="0.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335" sId="90" odxf="1" dxf="1">
    <nc r="B16" t="inlineStr">
      <is>
        <t>Обед/төшке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336" sId="90" odxf="1" dxf="1">
    <nc r="C16" t="inlineStr">
      <is>
        <t>салат из моркови с сахаром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337" sId="90" odxf="1" dxf="1">
    <nc r="D16" t="inlineStr">
      <is>
        <t>60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338" sId="90" odxf="1" dxf="1" numFmtId="4">
    <nc r="E16">
      <v>31.38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fmt sheetId="90" sqref="B17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339" sId="90" odxf="1" dxf="1">
    <nc r="C17" t="inlineStr">
      <is>
        <t>суп лапша домашняя на курином б-не, с мясом птицы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340" sId="90" odxf="1" dxf="1">
    <nc r="D17" t="inlineStr">
      <is>
        <t>180/10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341" sId="90" odxf="1" dxf="1" numFmtId="4">
    <nc r="E17">
      <v>109.54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0" sqref="B18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342" sId="90" odxf="1" dxf="1">
    <nc r="C18" t="inlineStr">
      <is>
        <t>Пюре картофельное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343" sId="90" odxf="1" dxf="1">
    <nc r="D18" t="inlineStr">
      <is>
        <t>140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344" sId="90" odxf="1" dxf="1" numFmtId="4">
    <nc r="E18">
      <v>128.1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0" sqref="B19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345" sId="90" odxf="1" dxf="1">
    <nc r="C19" t="inlineStr">
      <is>
        <t>Рыба тушеная с овощами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346" sId="90" odxf="1" dxf="1">
    <nc r="D19" t="inlineStr">
      <is>
        <t>50/25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347" sId="90" odxf="1" dxf="1" numFmtId="4">
    <nc r="E19">
      <v>105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0" sqref="B20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348" sId="90" odxf="1" dxf="1">
    <nc r="C20" t="inlineStr">
      <is>
        <t>Напиток из сухофруктов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349" sId="90" odxf="1" dxf="1">
    <nc r="D20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350" sId="90" odxf="1" dxf="1" numFmtId="4">
    <nc r="E20">
      <v>71.52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0" sqref="B21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351" sId="90" odxf="1" dxf="1">
    <nc r="C21" t="inlineStr">
      <is>
        <t>Хлеб пшеничный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7352" sId="90" odxf="1" dxf="1">
    <nc r="D21" t="inlineStr">
      <is>
        <t>30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7353" sId="90" odxf="1" dxf="1" numFmtId="4">
    <nc r="E21">
      <v>70.569999999999993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90" sqref="B22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cc rId="7354" sId="90" odxf="1" dxf="1">
    <nc r="C22" t="inlineStr">
      <is>
        <t>Хлеб ржаной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355" sId="90" odxf="1" dxf="1">
    <nc r="D22" t="inlineStr">
      <is>
        <t>45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356" sId="90" odxf="1" dxf="1" numFmtId="4">
    <nc r="E22">
      <v>89.19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357" sId="90" odxf="1" dxf="1">
    <nc r="B23" t="inlineStr">
      <is>
        <t>Полдник/төштән соңгы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righ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ndxf>
  </rcc>
  <rcc rId="7358" sId="90" odxf="1" dxf="1">
    <nc r="C23" t="inlineStr">
      <is>
        <t>кисломолочный напиток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359" sId="90" odxf="1" dxf="1">
    <nc r="D23" t="inlineStr">
      <is>
        <t>180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360" sId="90" odxf="1" dxf="1" numFmtId="4">
    <nc r="E23">
      <v>92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cc rId="7361" sId="90" odxf="1" dxf="1">
    <nc r="B24" t="inlineStr">
      <is>
        <t>Ужин/кичке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362" sId="90" odxf="1" dxf="1">
    <nc r="C24" t="inlineStr">
      <is>
        <t>Вак балиш с рисом и мясом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363" sId="90" odxf="1" dxf="1">
    <nc r="D24" t="inlineStr">
      <is>
        <t>150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364" sId="90" odxf="1" dxf="1" numFmtId="4">
    <nc r="E24">
      <v>234.63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0" sqref="B25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365" sId="90" odxf="1" dxf="1">
    <nc r="C25" t="inlineStr">
      <is>
        <t>чай с сахаром и лимоном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366" sId="90" odxf="1" dxf="1">
    <nc r="D25" t="inlineStr">
      <is>
        <t>180/6/7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367" sId="90" odxf="1" dxf="1" numFmtId="4">
    <nc r="E25">
      <v>26.48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0" sqref="B26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fmt sheetId="90" sqref="C26" start="0" length="0">
    <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90" sqref="D26" start="0" length="0">
    <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90" sqref="E26" start="0" length="0">
    <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</rfmt>
  <rfmt sheetId="90" sqref="B27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90" sqref="C27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7368" sId="90" odxf="1" dxf="1">
    <nc r="D27" t="inlineStr">
      <is>
        <t>170,64 руб</t>
      </is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369" sId="90" odxf="1" dxf="1">
    <nc r="E27">
      <f>E25+E24+E23+E22+E21+E20+E19+E18+E17+E16+E15+E14+E13+E12</f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rc rId="7370" sId="91" ref="A1:A1048576" action="deleteCol">
    <rfmt sheetId="91" xfDxf="1" sqref="A1:A1048576" start="0" length="0"/>
  </rrc>
  <rrc rId="7371" sId="91" ref="A1:A1048576" action="deleteCol">
    <rfmt sheetId="91" xfDxf="1" sqref="A1:A1048576" start="0" length="0"/>
    <rcc rId="0" sId="91">
      <nc r="A1" t="inlineStr">
        <is>
          <t>Согласно контракту</t>
        </is>
      </nc>
    </rcc>
    <rcc rId="0" sId="91">
      <nc r="A2" t="inlineStr">
        <is>
          <t>№2024.617</t>
        </is>
      </nc>
    </rcc>
    <rcc rId="0" sId="91">
      <nc r="A3" t="inlineStr">
        <is>
          <t>от 23.12.2023 г.</t>
        </is>
      </nc>
    </rcc>
    <rcc rId="0" sId="91" dxf="1">
      <nc r="A8" t="inlineStr">
        <is>
          <t>Д/сад</t>
        </is>
      </nc>
      <ndxf>
        <font>
          <b/>
          <sz val="11"/>
          <color theme="1"/>
          <name val="Calibri"/>
          <scheme val="minor"/>
        </font>
      </ndxf>
    </rcc>
    <rcc rId="0" sId="91" dxf="1">
      <nc r="A10">
        <v>10</v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91" sqref="A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medium">
            <color indexed="64"/>
          </left>
          <top style="medium">
            <color indexed="64"/>
          </top>
        </border>
      </dxf>
    </rfmt>
    <rcc rId="0" sId="91" dxf="1">
      <nc r="A12" t="inlineStr">
        <is>
          <t>Завтрак/иртәнге аш</t>
        </is>
      </nc>
      <n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  <top style="medium">
            <color indexed="64"/>
          </top>
        </border>
      </ndxf>
    </rcc>
    <rfmt sheetId="91" sqref="A1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91" sqref="A14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cc rId="0" sId="91" dxf="1">
      <nc r="A15" t="inlineStr">
        <is>
          <t>09.00</t>
        </is>
      </nc>
      <n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  <top style="medium">
            <color indexed="64"/>
          </top>
          <bottom style="medium">
            <color indexed="64"/>
          </bottom>
        </border>
      </ndxf>
    </rcc>
    <rcc rId="0" sId="91" dxf="1">
      <nc r="A16" t="inlineStr">
        <is>
          <t>Обед/төшке аш</t>
        </is>
      </nc>
      <n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ndxf>
    </rcc>
    <rfmt sheetId="91" sqref="A17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91" sqref="A18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91" sqref="A19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91" sqref="A20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91" sqref="A21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91" sqref="A22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cc rId="0" sId="91" dxf="1">
      <nc r="A23" t="inlineStr">
        <is>
          <t>Полдник/төштән соңгы аш</t>
        </is>
      </nc>
      <n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  <right style="medium">
            <color indexed="64"/>
          </right>
          <top style="medium">
            <color indexed="64"/>
          </top>
        </border>
      </ndxf>
    </rcc>
    <rfmt sheetId="91" sqref="A24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  <bottom style="medium">
            <color indexed="64"/>
          </bottom>
        </border>
      </dxf>
    </rfmt>
    <rcc rId="0" sId="91" dxf="1">
      <nc r="A25" t="inlineStr">
        <is>
          <t>Ужин/кичке аш</t>
        </is>
      </nc>
      <n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ndxf>
    </rcc>
    <rfmt sheetId="91" sqref="A26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91" sqref="A27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91" sqref="A28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</rrc>
  <rrc rId="7372" sId="91" ref="A1:A1048576" action="deleteCol">
    <rfmt sheetId="91" xfDxf="1" sqref="A1:A1048576" start="0" length="0"/>
    <rcc rId="0" sId="91">
      <nc r="A5" t="inlineStr">
        <is>
          <t>10 день</t>
        </is>
      </nc>
    </rcc>
    <rcc rId="0" sId="91" dxf="1">
      <nc r="A8" t="inlineStr">
        <is>
          <t>МБДОУ "ЦРР-д/с № 22"Алсу"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91" dxf="1">
      <nc r="A10" t="inlineStr">
        <is>
          <t>Блюдо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91" sqref="A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91" s="1" dxf="1">
      <nc r="A12" t="inlineStr">
        <is>
          <t>Каша геркулесовая молочная с маслом сливочным</t>
        </is>
      </nc>
      <ndxf>
        <font>
          <sz val="12"/>
          <color auto="1"/>
          <name val="Calibri"/>
          <scheme val="minor"/>
        </font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91" s="1" dxf="1">
      <nc r="A13" t="inlineStr">
        <is>
          <t>Кофейный напиток с молоком</t>
        </is>
      </nc>
      <ndxf>
        <font>
          <sz val="12"/>
          <color auto="1"/>
          <name val="Calibri"/>
          <scheme val="minor"/>
        </font>
        <alignment horizontal="lef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91" s="1" dxf="1">
      <nc r="A14" t="inlineStr">
        <is>
          <t>Бутербр с маслом слив, с сыром</t>
        </is>
      </nc>
      <ndxf>
        <font>
          <sz val="12"/>
          <color auto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91" dxf="1">
      <nc r="A15" t="inlineStr">
        <is>
          <t>Сок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medium">
            <color indexed="64"/>
          </bottom>
        </border>
        <protection locked="0"/>
      </ndxf>
    </rcc>
    <rcc rId="0" sId="91" dxf="1">
      <nc r="A16" t="inlineStr">
        <is>
          <t>Огурцы свежие порционно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ndxf>
    </rcc>
    <rcc rId="0" sId="91" dxf="1">
      <nc r="A17" t="inlineStr">
        <is>
          <t>Суп картофельный с рисовой крупой с мясными фрик,со сметаной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91" dxf="1">
      <nc r="A18" t="inlineStr">
        <is>
          <t>Котлеты рыбные с маслом сливочным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91" dxf="1">
      <nc r="A19" t="inlineStr">
        <is>
          <t>Макаронные изделия отварные с овощами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91" dxf="1">
      <nc r="A20" t="inlineStr">
        <is>
          <t>Кисель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91" dxf="1">
      <nc r="A21" t="inlineStr">
        <is>
          <t>хлеб пшеничный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91" dxf="1">
      <nc r="A22" t="inlineStr">
        <is>
          <t>Хлеб ржаной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  <rcc rId="0" sId="91" dxf="1">
      <nc r="A23" t="inlineStr">
        <is>
          <t>Молоко кипяченое</t>
        </is>
      </nc>
      <n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91" dxf="1">
      <nc r="A24" t="inlineStr">
        <is>
          <t>Булочка Российская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91" dxf="1">
      <nc r="A25" t="inlineStr">
        <is>
          <t>Каша гречневая вязкая с мясом и овощами</t>
        </is>
      </nc>
      <n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91" dxf="1">
      <nc r="A26" t="inlineStr">
        <is>
          <t>Напиток из шиповника</t>
        </is>
      </nc>
      <ndxf>
        <font>
          <sz val="12"/>
          <color auto="1"/>
          <name val="Calibri"/>
          <scheme val="minor"/>
        </font>
        <alignment horizontal="left"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91" dxf="1">
      <nc r="A27" t="inlineStr">
        <is>
          <t>Хлеб пшеничный</t>
        </is>
      </nc>
      <ndxf>
        <font>
          <sz val="12"/>
          <color auto="1"/>
          <name val="Calibri"/>
          <scheme val="minor"/>
        </font>
        <alignment horizontal="left"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91" sqref="A28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7373" sId="91" ref="A1:A1048576" action="deleteCol">
    <rfmt sheetId="91" xfDxf="1" sqref="A1:A1048576" start="0" length="0"/>
    <rfmt sheetId="91" sqref="A8" start="0" length="0">
      <dxf>
        <font>
          <b/>
          <sz val="11"/>
          <color theme="1"/>
          <name val="Calibri"/>
          <scheme val="minor"/>
        </font>
      </dxf>
    </rfmt>
    <rcc rId="0" sId="91" dxf="1">
      <nc r="A10" t="inlineStr">
        <is>
          <t>С 3 лет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91" dxf="1">
      <nc r="A11" t="inlineStr">
        <is>
          <t>грамм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ndxf>
    </rcc>
    <rcc rId="0" sId="91" s="1" dxf="1">
      <nc r="A12" t="inlineStr">
        <is>
          <t>180/5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91" s="1" dxf="1">
      <nc r="A13" t="inlineStr">
        <is>
          <t>180/6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91" s="1" dxf="1">
      <nc r="A14" t="inlineStr">
        <is>
          <t>30/5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91" dxf="1">
      <nc r="A15" t="inlineStr">
        <is>
          <t>180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medium">
            <color indexed="64"/>
          </bottom>
        </border>
        <protection locked="0"/>
      </ndxf>
    </rcc>
    <rcc rId="0" sId="91" dxf="1">
      <nc r="A16" t="inlineStr">
        <is>
          <t>50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ndxf>
    </rcc>
    <rcc rId="0" sId="91" dxf="1">
      <nc r="A17" t="inlineStr">
        <is>
          <t>180/10/5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91" dxf="1">
      <nc r="A18" t="inlineStr">
        <is>
          <t>70/3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91" dxf="1">
      <nc r="A19" t="inlineStr">
        <is>
          <t>130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91" dxf="1">
      <nc r="A20" t="inlineStr">
        <is>
          <t>180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91" dxf="1">
      <nc r="A21" t="inlineStr">
        <is>
          <t>25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91" dxf="1">
      <nc r="A22" t="inlineStr">
        <is>
          <t>45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  <rcc rId="0" sId="91" dxf="1">
      <nc r="A23" t="inlineStr">
        <is>
          <t>180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91" dxf="1">
      <nc r="A24" t="inlineStr">
        <is>
          <t>35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91" dxf="1">
      <nc r="A25" t="inlineStr">
        <is>
          <t>180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91" dxf="1">
      <nc r="A26" t="inlineStr">
        <is>
          <t>180/6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91" dxf="1">
      <nc r="A27" t="inlineStr">
        <is>
          <t>30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91" dxf="1">
      <nc r="A28" t="inlineStr">
        <is>
          <t>170,64  руб</t>
        </is>
      </nc>
      <ndxf>
        <font>
          <b/>
          <sz val="11"/>
          <color theme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</rrc>
  <rrc rId="7374" sId="91" ref="A1:A1048576" action="deleteCol">
    <rfmt sheetId="91" xfDxf="1" sqref="A1:A1048576" start="0" length="0"/>
    <rfmt sheetId="91" sqref="A8" start="0" length="0">
      <dxf>
        <font>
          <b/>
          <sz val="11"/>
          <color theme="1"/>
          <name val="Calibri"/>
          <scheme val="minor"/>
        </font>
        <numFmt numFmtId="19" formatCode="dd/mm/yyyy"/>
        <fill>
          <patternFill patternType="solid">
            <bgColor rgb="FFFFFF00"/>
          </patternFill>
        </fill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cc rId="0" sId="91" dxf="1">
      <nc r="A10" t="inlineStr">
        <is>
          <t>до 7 лет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91" dxf="1">
      <nc r="A11" t="inlineStr">
        <is>
          <t>ккал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ndxf>
    </rcc>
    <rcc rId="0" sId="91" s="1" dxf="1" numFmtId="4">
      <nc r="A12">
        <v>233.1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91" s="1" dxf="1">
      <nc r="A13">
        <v>42.67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91" s="1" dxf="1" numFmtId="4">
      <nc r="A14">
        <v>146.1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91" dxf="1" numFmtId="4">
      <nc r="A15">
        <v>76</v>
      </nc>
      <ndxf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medium">
            <color indexed="64"/>
          </bottom>
        </border>
        <protection locked="0"/>
      </ndxf>
    </rcc>
    <rcc rId="0" sId="91" dxf="1" numFmtId="4">
      <nc r="A16">
        <v>11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ndxf>
    </rcc>
    <rcc rId="0" sId="91" dxf="1" numFmtId="4">
      <nc r="A17">
        <v>79.599999999999994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  <rcc rId="0" sId="91" dxf="1" numFmtId="4">
      <nc r="A18">
        <v>144.36000000000001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  <rcc rId="0" sId="91" dxf="1" numFmtId="4">
      <nc r="A19">
        <v>163.28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  <rcc rId="0" sId="91" dxf="1" numFmtId="4">
      <nc r="A20">
        <v>75.239999999999995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91" dxf="1" numFmtId="4">
      <nc r="A21">
        <v>58.75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  <rcc rId="0" sId="91" dxf="1" numFmtId="4">
      <nc r="A22">
        <v>89.1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  <rcc rId="0" sId="91" dxf="1" numFmtId="4">
      <nc r="A23">
        <v>96.3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91" dxf="1" numFmtId="4">
      <nc r="A24">
        <v>88.5</v>
      </nc>
      <ndxf>
        <font>
          <sz val="12"/>
          <color theme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91" dxf="1" numFmtId="4">
      <nc r="A25">
        <v>268.5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thin">
            <color indexed="64"/>
          </bottom>
        </border>
      </ndxf>
    </rcc>
    <rcc rId="0" sId="91" dxf="1" numFmtId="4">
      <nc r="A26">
        <v>79.38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91" dxf="1" numFmtId="4">
      <nc r="A27">
        <v>70.5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91" dxf="1">
      <nc r="A28">
        <f>A27+A26+A25+A24+A23+A22+A21+A20+A19+A18+A17+A16+A15+A14+A13+A12</f>
      </nc>
      <ndxf>
        <font>
          <b/>
          <sz val="11"/>
          <color theme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ndxf>
    </rcc>
  </rrc>
  <rcc rId="7375" sId="91">
    <nc r="B2" t="inlineStr">
      <is>
        <t>Согласно контракту</t>
      </is>
    </nc>
  </rcc>
  <rcc rId="7376" sId="91">
    <nc r="B3" t="inlineStr">
      <is>
        <t>№2024.617</t>
      </is>
    </nc>
  </rcc>
  <rcc rId="7377" sId="91">
    <nc r="B4" t="inlineStr">
      <is>
        <t>от 23.12.2023 г.</t>
      </is>
    </nc>
  </rcc>
  <rcc rId="7378" sId="91">
    <nc r="C6" t="inlineStr">
      <is>
        <t>10 день</t>
      </is>
    </nc>
  </rcc>
  <rcc rId="7379" sId="91" odxf="1" dxf="1">
    <nc r="B9" t="inlineStr">
      <is>
        <t>Д/сад</t>
      </is>
    </nc>
    <odxf>
      <font>
        <b val="0"/>
        <sz val="11"/>
        <color theme="1"/>
        <name val="Calibri"/>
        <scheme val="minor"/>
      </font>
    </odxf>
    <ndxf>
      <font>
        <b/>
        <sz val="11"/>
        <color theme="1"/>
        <name val="Calibri"/>
        <scheme val="minor"/>
      </font>
    </ndxf>
  </rcc>
  <rcc rId="7380" sId="91" odxf="1" dxf="1">
    <nc r="C9" t="inlineStr">
      <is>
        <t>МБДОУ "ЦРР-д/с № 22"Алсу"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91" sqref="D9" start="0" length="0">
    <dxf>
      <font>
        <b/>
        <sz val="11"/>
        <color theme="1"/>
        <name val="Calibri"/>
        <scheme val="minor"/>
      </font>
    </dxf>
  </rfmt>
  <rfmt sheetId="91" sqref="E9" start="0" length="0">
    <dxf>
      <font>
        <b/>
        <sz val="11"/>
        <color theme="1"/>
        <name val="Calibri"/>
        <scheme val="minor"/>
      </font>
      <numFmt numFmtId="19" formatCode="dd/mm/yyyy"/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cc rId="7381" sId="91" odxf="1" dxf="1">
    <nc r="B11">
      <v>10</v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ndxf>
  </rcc>
  <rcc rId="7382" sId="91" odxf="1" dxf="1">
    <nc r="C11" t="inlineStr">
      <is>
        <t>Блюдо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ndxf>
  </rcc>
  <rcc rId="7383" sId="91" odxf="1" dxf="1">
    <nc r="D11" t="inlineStr">
      <is>
        <t>С 3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384" sId="91" odxf="1" dxf="1">
    <nc r="E11" t="inlineStr">
      <is>
        <t>до 7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1" sqref="B12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top style="medium">
          <color indexed="64"/>
        </top>
      </border>
    </dxf>
  </rfmt>
  <rfmt sheetId="91" sqref="C12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cc rId="7385" sId="91" odxf="1" dxf="1">
    <nc r="D12" t="inlineStr">
      <is>
        <t>грамм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386" sId="91" odxf="1" dxf="1">
    <nc r="E12" t="inlineStr">
      <is>
        <t>ккал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387" sId="91" odxf="1" dxf="1">
    <nc r="B13" t="inlineStr">
      <is>
        <t>Завтрак/иртәнге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top style="medium">
          <color indexed="64"/>
        </top>
      </border>
    </ndxf>
  </rcc>
  <rcc rId="7388" sId="91" odxf="1" s="1" dxf="1">
    <nc r="C13" t="inlineStr">
      <is>
        <t>Каша рисовая молочная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389" sId="91" odxf="1" s="1" dxf="1">
    <nc r="D13" t="inlineStr">
      <is>
        <t>180/3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390" sId="91" odxf="1" s="1" dxf="1" numFmtId="4">
    <nc r="E13">
      <v>225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1" sqref="B14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391" sId="91" odxf="1" s="1" dxf="1">
    <nc r="C14" t="inlineStr">
      <is>
        <t>Чай с сахаром, с яблоком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left" vertical="center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392" sId="91" odxf="1" s="1" dxf="1">
    <nc r="D14" t="inlineStr">
      <is>
        <t>180/6/10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393" sId="91" odxf="1" s="1" dxf="1">
    <nc r="E14">
      <v>28.7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1" sqref="B15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394" sId="91" odxf="1" s="1" dxf="1">
    <nc r="C15" t="inlineStr">
      <is>
        <t>Бутербр с маслом слив, с сыром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395" sId="91" odxf="1" s="1" dxf="1">
    <nc r="D15" t="inlineStr">
      <is>
        <t>30/5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396" sId="91" odxf="1" s="1" dxf="1" numFmtId="4">
    <nc r="E15">
      <v>111.68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7397" sId="91" odxf="1" dxf="1">
    <nc r="B16" t="inlineStr">
      <is>
        <t>09.00</t>
      </is>
    </nc>
    <odxf>
      <font>
        <b val="0"/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ndxf>
  </rcc>
  <rcc rId="7398" sId="91" odxf="1" dxf="1">
    <nc r="C16" t="inlineStr">
      <is>
        <t>Сок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399" sId="91" odxf="1" dxf="1">
    <nc r="D16" t="inlineStr">
      <is>
        <t>200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400" sId="91" odxf="1" dxf="1" numFmtId="4">
    <nc r="E16">
      <v>84.8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164" formatCode="0.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401" sId="91" odxf="1" dxf="1">
    <nc r="B17" t="inlineStr">
      <is>
        <t>Обед/төшке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402" sId="91" odxf="1" dxf="1">
    <nc r="C17" t="inlineStr">
      <is>
        <t>Салат из зеленого горошка к/с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403" sId="91" odxf="1" dxf="1">
    <nc r="D17" t="inlineStr">
      <is>
        <t>50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404" sId="91" odxf="1" dxf="1" numFmtId="4">
    <nc r="E17">
      <v>41.8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fmt sheetId="91" sqref="B18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405" sId="91" odxf="1" dxf="1">
    <nc r="C18" t="inlineStr">
      <is>
        <t>Суп картофельный с пшенной крупой на курином бульоне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406" sId="91" odxf="1" dxf="1">
    <nc r="D18" t="inlineStr">
      <is>
        <t>180/10/5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407" sId="91" odxf="1" dxf="1" numFmtId="4">
    <nc r="E18">
      <v>51.45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1" sqref="B19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408" sId="91" odxf="1" dxf="1">
    <nc r="C19" t="inlineStr">
      <is>
        <t>Жаркое по - домашнему из отварной птицы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409" sId="91" odxf="1" dxf="1">
    <nc r="D19" t="inlineStr">
      <is>
        <t>200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410" sId="91" odxf="1" dxf="1" numFmtId="4">
    <nc r="E19">
      <v>236.2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1" sqref="B20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411" sId="91" odxf="1" dxf="1">
    <nc r="C20" t="inlineStr">
      <is>
        <t>Компот из фруктов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7412" sId="91" odxf="1" dxf="1">
    <nc r="D20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7413" sId="91" odxf="1" dxf="1" numFmtId="4">
    <nc r="E20">
      <v>39.47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91" sqref="B21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414" sId="91" odxf="1" dxf="1">
    <nc r="C21" t="inlineStr">
      <is>
        <t>хлеб пшеничный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415" sId="91" odxf="1" dxf="1">
    <nc r="D21" t="inlineStr">
      <is>
        <t>30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416" sId="91" odxf="1" dxf="1" numFmtId="4">
    <nc r="E21">
      <v>70.569999999999993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1" sqref="B22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cc rId="7417" sId="91" odxf="1" dxf="1">
    <nc r="C22" t="inlineStr">
      <is>
        <t>Хлеб ржаной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418" sId="91" odxf="1" dxf="1">
    <nc r="D22" t="inlineStr">
      <is>
        <t>45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419" sId="91" odxf="1" dxf="1" numFmtId="4">
    <nc r="E22">
      <v>89.19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420" sId="91" odxf="1" dxf="1">
    <nc r="B23" t="inlineStr">
      <is>
        <t>Полдник/төштән соңгы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righ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ndxf>
  </rcc>
  <rcc rId="7421" sId="91" odxf="1" dxf="1">
    <nc r="C23" t="inlineStr">
      <is>
        <t>Кефир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422" sId="91" odxf="1" dxf="1">
    <nc r="D23" t="inlineStr">
      <is>
        <t>185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423" sId="91" odxf="1" dxf="1" numFmtId="4">
    <nc r="E23">
      <v>90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1" sqref="B24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rfmt>
  <rcc rId="7424" sId="91" odxf="1" dxf="1">
    <nc r="C24" t="inlineStr">
      <is>
        <t>Пряники</t>
      </is>
    </nc>
    <odxf>
      <font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sz val="12"/>
        <color theme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425" sId="91" odxf="1" dxf="1">
    <nc r="D24" t="inlineStr">
      <is>
        <t>35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426" sId="91" odxf="1" dxf="1" numFmtId="4">
    <nc r="E24">
      <v>128.1</v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7427" sId="91" odxf="1" dxf="1">
    <nc r="B25" t="inlineStr">
      <is>
        <t>Ужин/кичке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428" sId="91" odxf="1" dxf="1">
    <nc r="C25" t="inlineStr">
      <is>
        <t>Сырники из творога с повидлом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429" sId="91" odxf="1" dxf="1">
    <nc r="D25" t="inlineStr">
      <is>
        <t>120/30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430" sId="91" odxf="1" dxf="1" numFmtId="4">
    <nc r="E25">
      <v>379.8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1" sqref="B26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431" sId="91" odxf="1" dxf="1">
    <nc r="C26" t="inlineStr">
      <is>
        <t>Напиток из шиповника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432" sId="91" odxf="1" dxf="1">
    <nc r="D26" t="inlineStr">
      <is>
        <t>180/6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433" sId="91" odxf="1" dxf="1" numFmtId="4">
    <nc r="E26">
      <v>31.38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1" sqref="B27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91" sqref="C27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7434" sId="91" odxf="1" dxf="1">
    <nc r="D27" t="inlineStr">
      <is>
        <t>170,64  руб</t>
      </is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435" sId="91" odxf="1" dxf="1">
    <nc r="E27">
      <f>E26+E25+E24+E23+E22+E21+E20+E19+E18+E17+E16+E15+E14+E13</f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rc rId="7436" sId="69" ref="A20:XFD20" action="deleteRow">
    <undo index="9" exp="ref" v="1" dr="E20" r="E26" sId="69"/>
    <rfmt sheetId="69" xfDxf="1" sqref="A20:XFD20" start="0" length="0"/>
    <rfmt sheetId="69" sqref="B20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cc rId="0" sId="69" dxf="1">
      <nc r="C20" t="inlineStr">
        <is>
          <t>Хлеб пшеничный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69" dxf="1">
      <nc r="D20" t="inlineStr">
        <is>
          <t>25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69" dxf="1" numFmtId="4">
      <nc r="E20">
        <v>58.75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</rrc>
  <rrc rId="7437" sId="69" ref="A24:XFD24" action="insertRow"/>
  <rcc rId="7438" sId="69">
    <nc r="C24" t="inlineStr">
      <is>
        <t>Хлеб пшеничный</t>
      </is>
    </nc>
  </rcc>
  <rcc rId="7439" sId="69">
    <nc r="D24" t="inlineStr">
      <is>
        <t>25</t>
      </is>
    </nc>
  </rcc>
  <rcc rId="7440" sId="69" numFmtId="4">
    <nc r="E24">
      <v>58.81</v>
    </nc>
  </rcc>
  <rcc rId="7441" sId="69">
    <oc r="E26">
      <f>E25+E23+E22+E21+E20+#REF!+E19+E18+E17+E16+E15+E14+E13+E12</f>
    </oc>
    <nc r="E26">
      <f>E25+E24+E23+E22+E21+E20+E19+E18+E17+E16+E15+E14+E13+E12</f>
    </nc>
  </rcc>
  <rcc rId="7442" sId="69" numFmtId="4">
    <oc r="E20">
      <v>89.1</v>
    </oc>
    <nc r="E20">
      <v>89.19</v>
    </nc>
  </rcc>
  <rcc rId="7443" sId="69" numFmtId="4">
    <oc r="E25">
      <v>79.38</v>
    </oc>
    <nc r="E25">
      <v>28.7</v>
    </nc>
  </rcc>
  <rcv guid="{7D113E4B-2489-4A93-A066-E9128A217E1E}" action="delete"/>
  <rcv guid="{7D113E4B-2489-4A93-A066-E9128A217E1E}" action="add"/>
  <rsnm rId="7444" sheetId="88" oldName="[меню октябрь  2025.xlsx]28 октября" newName="[меню октябрь  2025.xlsx]25 ноября"/>
  <rsnm rId="7445" sheetId="89" oldName="[меню октябрь  2025.xlsx]29 октября" newName="[меню октябрь  2025.xlsx]26 ноября"/>
  <rsnm rId="7446" sheetId="90" oldName="[меню октябрь  2025.xlsx]30 октября" newName="[меню октябрь  2025.xlsx]27 ноября"/>
  <rsnm rId="7447" sheetId="91" oldName="[меню октябрь  2025.xlsx]31 октября" newName="[меню октябрь  2025.xlsx]28 ноября"/>
</revisions>
</file>

<file path=xl/revisions/revisionLog1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is rId="7448" sheetId="92" name="[меню НОЯБРЬ  2025.xlsx]Лист26" sheetPosition="57"/>
  <ris rId="7449" sheetId="93" name="[меню НОЯБРЬ  2025.xlsx]Лист28" sheetPosition="72"/>
  <rcc rId="7450" sId="93">
    <nc r="A1" t="inlineStr">
      <is>
        <t>Согласно контракту</t>
      </is>
    </nc>
  </rcc>
  <rcc rId="7451" sId="93">
    <nc r="A2" t="inlineStr">
      <is>
        <t>№2024.617</t>
      </is>
    </nc>
  </rcc>
  <rcc rId="7452" sId="93">
    <nc r="A3" t="inlineStr">
      <is>
        <t>от 23.12.2023 г.</t>
      </is>
    </nc>
  </rcc>
  <rcc rId="7453" sId="93">
    <nc r="B6" t="inlineStr">
      <is>
        <t>1 день</t>
      </is>
    </nc>
  </rcc>
  <rcc rId="7454" sId="93" odxf="1" dxf="1">
    <nc r="A8" t="inlineStr">
      <is>
        <t>Д/сад</t>
      </is>
    </nc>
    <odxf>
      <font>
        <b val="0"/>
        <sz val="11"/>
        <color theme="1"/>
        <name val="Calibri"/>
        <scheme val="minor"/>
      </font>
    </odxf>
    <ndxf>
      <font>
        <b/>
        <sz val="11"/>
        <color theme="1"/>
        <name val="Calibri"/>
        <scheme val="minor"/>
      </font>
    </ndxf>
  </rcc>
  <rcc rId="7455" sId="93" odxf="1" dxf="1">
    <nc r="B8" t="inlineStr">
      <is>
        <t>МБДОУ "ЦРР-д/с № 22"Алсу"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93" sqref="C8" start="0" length="0">
    <dxf>
      <font>
        <b/>
        <sz val="11"/>
        <color theme="1"/>
        <name val="Calibri"/>
        <scheme val="minor"/>
      </font>
    </dxf>
  </rfmt>
  <rfmt sheetId="93" sqref="D8" start="0" length="0">
    <dxf>
      <font>
        <b/>
        <sz val="11"/>
        <color theme="1"/>
        <name val="Calibri"/>
        <scheme val="minor"/>
      </font>
      <numFmt numFmtId="19" formatCode="dd/mm/yyyy"/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cc rId="7456" sId="93" odxf="1" dxf="1">
    <nc r="A10">
      <v>10</v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ndxf>
  </rcc>
  <rcc rId="7457" sId="93" odxf="1" dxf="1">
    <nc r="B10" t="inlineStr">
      <is>
        <t>Блюдо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ndxf>
  </rcc>
  <rcc rId="7458" sId="93" odxf="1" dxf="1">
    <nc r="C10" t="inlineStr">
      <is>
        <t>С 3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459" sId="93" odxf="1" dxf="1">
    <nc r="D10" t="inlineStr">
      <is>
        <t>до 7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3" sqref="A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top style="medium">
          <color indexed="64"/>
        </top>
      </border>
    </dxf>
  </rfmt>
  <rfmt sheetId="93" sqref="B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cc rId="7460" sId="93" odxf="1" dxf="1">
    <nc r="C11" t="inlineStr">
      <is>
        <t>грамм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461" sId="93" odxf="1" dxf="1">
    <nc r="D11" t="inlineStr">
      <is>
        <t>ккал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462" sId="93" odxf="1" dxf="1">
    <nc r="A12" t="inlineStr">
      <is>
        <t>Завтрак/иртәнге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top style="medium">
          <color indexed="64"/>
        </top>
      </border>
    </ndxf>
  </rcc>
  <rcc rId="7463" sId="93" odxf="1" s="1" dxf="1">
    <nc r="B12" t="inlineStr">
      <is>
        <t>Каша Геркулесовая молочная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464" sId="93" odxf="1" s="1" dxf="1">
    <nc r="C12" t="inlineStr">
      <is>
        <t>180/3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465" sId="93" odxf="1" s="1" dxf="1" numFmtId="4">
    <nc r="D12">
      <v>238.71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3" sqref="A1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466" sId="93" odxf="1" s="1" dxf="1">
    <nc r="B13" t="inlineStr">
      <is>
        <t>Кофейный напиток с молоком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left" vertical="center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467" sId="93" odxf="1" s="1" dxf="1">
    <nc r="C13" t="inlineStr">
      <is>
        <t>180/6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468" sId="93" odxf="1" s="1" dxf="1">
    <nc r="D13">
      <v>74.58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3" sqref="A14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469" sId="93" odxf="1" s="1" dxf="1">
    <nc r="B14" t="inlineStr">
      <is>
        <t>Бутерброд с маслом сливочным,с сыром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470" sId="93" odxf="1" s="1" dxf="1">
    <nc r="C14" t="inlineStr">
      <is>
        <t>30/5/5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471" sId="93" odxf="1" s="1" dxf="1" numFmtId="4">
    <nc r="D14">
      <v>128.77000000000001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7472" sId="93" odxf="1" dxf="1">
    <nc r="A15" t="inlineStr">
      <is>
        <t>09.00</t>
      </is>
    </nc>
    <odxf>
      <font>
        <b val="0"/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ndxf>
  </rcc>
  <rcc rId="7473" sId="93" odxf="1" dxf="1">
    <nc r="B15" t="inlineStr">
      <is>
        <t>Яблоко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474" sId="93" odxf="1" dxf="1">
    <nc r="C15" t="inlineStr">
      <is>
        <t>100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475" sId="93" odxf="1" dxf="1" numFmtId="4">
    <nc r="D15">
      <v>47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164" formatCode="0.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476" sId="93" odxf="1" dxf="1">
    <nc r="A16" t="inlineStr">
      <is>
        <t>Обед/төшке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477" sId="93" odxf="1" dxf="1">
    <nc r="B16" t="inlineStr">
      <is>
        <t>Икра Кабачковая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478" sId="93" odxf="1" dxf="1">
    <nc r="C16" t="inlineStr">
      <is>
        <t>50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479" sId="93" odxf="1" dxf="1" numFmtId="4">
    <nc r="D16">
      <v>34.799999999999997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fmt sheetId="93" sqref="A17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480" sId="93" odxf="1" dxf="1">
    <nc r="B17" t="inlineStr">
      <is>
        <t>Суп картофельный с клецками на курином бульоне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481" sId="93" odxf="1" dxf="1">
    <nc r="C17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482" sId="93" odxf="1" dxf="1" numFmtId="4">
    <nc r="D17">
      <v>107.24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3" sqref="A18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483" sId="93" odxf="1" dxf="1">
    <nc r="B18" t="inlineStr">
      <is>
        <t>Плов из птицы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484" sId="93" odxf="1" dxf="1">
    <nc r="C18" t="inlineStr">
      <is>
        <t>200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485" sId="93" odxf="1" dxf="1" numFmtId="4">
    <nc r="D18">
      <v>282.55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3" sqref="A19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486" sId="93" odxf="1" dxf="1">
    <nc r="B19" t="inlineStr">
      <is>
        <t>Компот из яблок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7487" sId="93" odxf="1" dxf="1">
    <nc r="C19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7488" sId="93" odxf="1" dxf="1" numFmtId="4">
    <nc r="D19">
      <v>103.14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93" sqref="A20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cc rId="7489" sId="93" odxf="1" dxf="1">
    <nc r="B20" t="inlineStr">
      <is>
        <t>Хлеб ржаной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490" sId="93" odxf="1" dxf="1">
    <nc r="C20" t="inlineStr">
      <is>
        <t>45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491" sId="93" odxf="1" dxf="1" numFmtId="4">
    <nc r="D20">
      <v>89.19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fmt sheetId="93" sqref="A21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492" sId="93" odxf="1" dxf="1">
    <nc r="B21" t="inlineStr">
      <is>
        <t>Хлеб пшеничный</t>
      </is>
    </nc>
    <odxf>
      <alignment vertical="bottom" wrapText="0" readingOrder="0"/>
      <border outline="0">
        <left/>
        <right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</border>
      <protection locked="0"/>
    </ndxf>
  </rcc>
  <rcc rId="7493" sId="93" odxf="1" dxf="1">
    <nc r="C21" t="inlineStr">
      <is>
        <t>35</t>
      </is>
    </nc>
    <odxf>
      <numFmt numFmtId="0" formatCode="General"/>
      <alignment horizontal="general" vertical="bottom" readingOrder="0"/>
      <border outline="0">
        <left/>
        <right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</border>
      <protection locked="0"/>
    </ndxf>
  </rcc>
  <rcc rId="7494" sId="93" odxf="1" dxf="1" numFmtId="4">
    <nc r="D21">
      <v>82.25</v>
    </nc>
    <odxf>
      <numFmt numFmtId="0" formatCode="General"/>
      <alignment horizontal="general" vertical="bottom" readingOrder="0"/>
      <border outline="0">
        <left/>
        <right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</border>
      <protection locked="0"/>
    </ndxf>
  </rcc>
  <rcc rId="7495" sId="93" odxf="1" dxf="1">
    <nc r="A22" t="inlineStr">
      <is>
        <t>Полдник/төштән соңгы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righ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ndxf>
  </rcc>
  <rcc rId="7496" sId="93" odxf="1" dxf="1">
    <nc r="B22" t="inlineStr">
      <is>
        <t>Напиток ацид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497" sId="93" odxf="1" dxf="1">
    <nc r="C22" t="inlineStr">
      <is>
        <t>180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498" sId="93" odxf="1" dxf="1" numFmtId="4">
    <nc r="D22">
      <v>92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3" sqref="A2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rfmt>
  <rcc rId="7499" sId="93" odxf="1" dxf="1">
    <nc r="B23" t="inlineStr">
      <is>
        <t>Печенье</t>
      </is>
    </nc>
    <odxf>
      <font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sz val="12"/>
        <color theme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500" sId="93" odxf="1" dxf="1">
    <nc r="C23" t="inlineStr">
      <is>
        <t>20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501" sId="93" odxf="1" dxf="1" numFmtId="4">
    <nc r="D23">
      <v>83.4</v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7502" sId="93" odxf="1" dxf="1">
    <nc r="A24" t="inlineStr">
      <is>
        <t>Ужин/кичке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503" sId="93" odxf="1" dxf="1">
    <nc r="B24" t="inlineStr">
      <is>
        <t xml:space="preserve">Котлеты рыбные 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504" sId="93" odxf="1" dxf="1">
    <nc r="C24" t="inlineStr">
      <is>
        <t>70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505" sId="93" odxf="1" dxf="1" numFmtId="4">
    <nc r="D24">
      <v>101.72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3" sqref="A25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506" sId="93" odxf="1" dxf="1">
    <nc r="B25" t="inlineStr">
      <is>
        <t>Пюре картофельное с маслом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507" sId="93" odxf="1" dxf="1">
    <nc r="C25" t="inlineStr">
      <is>
        <t>140/3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508" sId="93" odxf="1" dxf="1" numFmtId="4">
    <nc r="D25">
      <v>147.9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3" sqref="A26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509" sId="93" odxf="1" dxf="1">
    <nc r="B26" t="inlineStr">
      <is>
        <t>Чай с сахаром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510" sId="93" odxf="1" dxf="1">
    <nc r="C26" t="inlineStr">
      <is>
        <t>180/6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511" sId="93" odxf="1" dxf="1" numFmtId="4">
    <nc r="D26">
      <v>23.94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3" sqref="A27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512" sId="93" odxf="1" dxf="1">
    <nc r="B27" t="inlineStr">
      <is>
        <t>Хлеб пшеничный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513" sId="93" odxf="1" dxf="1">
    <nc r="C27" t="inlineStr">
      <is>
        <t>35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514" sId="93" odxf="1" dxf="1" numFmtId="4">
    <nc r="D27">
      <v>82.25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3" sqref="A28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93" sqref="B28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7515" sId="93" odxf="1" dxf="1">
    <nc r="C28" t="inlineStr">
      <is>
        <t>170,64 руб</t>
      </is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516" sId="93" odxf="1" dxf="1">
    <nc r="D28">
      <f>D27+D26+D25+D24+D23+D22+D21+D20+D19+D18+D17+D16+D15+D14+D13+D12</f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is rId="7517" sheetId="94" name="[меню НОЯБРЬ  2025.xlsx]Лист29" sheetPosition="73"/>
  <rcc rId="7518" sId="94">
    <nc r="A1" t="inlineStr">
      <is>
        <t>№2024.617</t>
      </is>
    </nc>
  </rcc>
  <rcc rId="7519" sId="94">
    <nc r="A2" t="inlineStr">
      <is>
        <t>от 23.12.2023 г.</t>
      </is>
    </nc>
  </rcc>
  <rcc rId="7520" sId="94">
    <nc r="B4" t="inlineStr">
      <is>
        <t>2 день</t>
      </is>
    </nc>
  </rcc>
  <rcc rId="7521" sId="94" odxf="1" dxf="1">
    <nc r="A7" t="inlineStr">
      <is>
        <t>Д/сад</t>
      </is>
    </nc>
    <odxf>
      <font>
        <b val="0"/>
        <sz val="11"/>
        <color theme="1"/>
        <name val="Calibri"/>
        <scheme val="minor"/>
      </font>
    </odxf>
    <ndxf>
      <font>
        <b/>
        <sz val="11"/>
        <color theme="1"/>
        <name val="Calibri"/>
        <scheme val="minor"/>
      </font>
    </ndxf>
  </rcc>
  <rcc rId="7522" sId="94" odxf="1" dxf="1">
    <nc r="B7" t="inlineStr">
      <is>
        <t>МБДОУ "ЦРР-д/с № 22"Алсу"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94" sqref="C7" start="0" length="0">
    <dxf>
      <font>
        <b/>
        <sz val="11"/>
        <color theme="1"/>
        <name val="Calibri"/>
        <scheme val="minor"/>
      </font>
    </dxf>
  </rfmt>
  <rfmt sheetId="94" sqref="D7" start="0" length="0">
    <dxf>
      <font>
        <b/>
        <sz val="11"/>
        <color theme="1"/>
        <name val="Calibri"/>
        <scheme val="minor"/>
      </font>
      <numFmt numFmtId="19" formatCode="dd/mm/yyyy"/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cc rId="7523" sId="94" odxf="1" dxf="1">
    <nc r="A9">
      <v>10</v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ndxf>
  </rcc>
  <rcc rId="7524" sId="94" odxf="1" dxf="1">
    <nc r="B9" t="inlineStr">
      <is>
        <t>Блюдо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ndxf>
  </rcc>
  <rcc rId="7525" sId="94" odxf="1" dxf="1">
    <nc r="C9" t="inlineStr">
      <is>
        <t>С 3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526" sId="94" odxf="1" dxf="1">
    <nc r="D9" t="inlineStr">
      <is>
        <t>до 7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4" sqref="A10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top style="medium">
          <color indexed="64"/>
        </top>
      </border>
    </dxf>
  </rfmt>
  <rfmt sheetId="94" sqref="B10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cc rId="7527" sId="94" odxf="1" dxf="1">
    <nc r="C10" t="inlineStr">
      <is>
        <t>грамм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528" sId="94" odxf="1" dxf="1">
    <nc r="D10" t="inlineStr">
      <is>
        <t>ккал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529" sId="94" odxf="1" dxf="1">
    <nc r="A11" t="inlineStr">
      <is>
        <r>
          <t>Завтрак/</t>
        </r>
        <r>
          <rPr>
            <b/>
            <sz val="11"/>
            <color theme="8" tint="-0.249977111117893"/>
            <rFont val="Calibri"/>
            <family val="2"/>
            <charset val="204"/>
          </rPr>
          <t>иртәнге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top style="medium">
          <color indexed="64"/>
        </top>
      </border>
    </ndxf>
  </rcc>
  <rcc rId="7530" sId="94" odxf="1" s="1" dxf="1">
    <nc r="B11" t="inlineStr">
      <is>
        <t>Каша пшеничная молочная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531" sId="94" odxf="1" s="1" dxf="1">
    <nc r="C11" t="inlineStr">
      <is>
        <t>180/3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532" sId="94" odxf="1" s="1" dxf="1" numFmtId="4">
    <nc r="D11">
      <v>241.16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4" sqref="A12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533" sId="94" odxf="1" s="1" dxf="1">
    <nc r="B12" t="inlineStr">
      <is>
        <t>какао с молоком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left" vertical="center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534" sId="94" odxf="1" s="1" dxf="1">
    <nc r="C12" t="inlineStr">
      <is>
        <t>180/6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535" sId="94" odxf="1" s="1" dxf="1">
    <nc r="D12">
      <v>90.78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4" sqref="A1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536" sId="94" odxf="1" s="1" dxf="1">
    <nc r="B13" t="inlineStr">
      <is>
        <t>Бутерброд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537" sId="94" odxf="1" s="1" dxf="1">
    <nc r="C13" t="inlineStr">
      <is>
        <t>30/5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538" sId="94" odxf="1" s="1" dxf="1" numFmtId="4">
    <nc r="D13">
      <v>111.68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7539" sId="94" odxf="1" dxf="1">
    <nc r="A14" t="inlineStr">
      <is>
        <t>09.00</t>
      </is>
    </nc>
    <odxf>
      <font>
        <b val="0"/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ndxf>
  </rcc>
  <rcc rId="7540" sId="94" odxf="1" dxf="1">
    <nc r="B14" t="inlineStr">
      <is>
        <t>Сок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541" sId="94" odxf="1" dxf="1">
    <nc r="C14" t="inlineStr">
      <is>
        <t>200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542" sId="94" odxf="1" dxf="1" numFmtId="4">
    <nc r="D14">
      <v>84.8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164" formatCode="0.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543" sId="94" odxf="1" dxf="1">
    <nc r="A15" t="inlineStr">
      <is>
        <r>
          <t>Обед/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544" sId="94" odxf="1" dxf="1">
    <nc r="B15" t="inlineStr">
      <is>
        <t>Салат из моркови,с сахаром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545" sId="94" odxf="1" dxf="1">
    <nc r="C15" t="inlineStr">
      <is>
        <t>60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546" sId="94" odxf="1" dxf="1" numFmtId="4">
    <nc r="D15">
      <v>31.38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fmt sheetId="94" sqref="A16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547" sId="94" odxf="1" dxf="1">
    <nc r="B16" t="inlineStr">
      <is>
        <t>Борщ со свежей капустой, картофелем, со сметаной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548" sId="94" odxf="1" dxf="1">
    <nc r="C16" t="inlineStr">
      <is>
        <t>180/7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549" sId="94" odxf="1" dxf="1" numFmtId="4">
    <nc r="D16">
      <v>85.97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4" sqref="A17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550" sId="94" odxf="1" dxf="1">
    <nc r="B17" t="inlineStr">
      <is>
        <t>Гуляш из отварной говядины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551" sId="94" odxf="1" dxf="1">
    <nc r="C17" t="inlineStr">
      <is>
        <t>40/40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552" sId="94" odxf="1" dxf="1" numFmtId="4">
    <nc r="D17">
      <v>176.8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4" sqref="A18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553" sId="94" odxf="1" dxf="1">
    <nc r="B18" t="inlineStr">
      <is>
        <t>Каша гречневая рассыпчатая с маслом сливочным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554" sId="94" odxf="1" dxf="1">
    <nc r="C18" t="inlineStr">
      <is>
        <t>130/3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555" sId="94" odxf="1" dxf="1" numFmtId="4">
    <nc r="D18">
      <v>205.27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4" sqref="A19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556" sId="94" odxf="1" dxf="1">
    <nc r="B19" t="inlineStr">
      <is>
        <t>Кисель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557" sId="94" odxf="1" dxf="1">
    <nc r="C19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558" sId="94" odxf="1" dxf="1" numFmtId="4">
    <nc r="D19">
      <v>75.239999999999995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4" sqref="A20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559" sId="94" odxf="1" dxf="1">
    <nc r="B20" t="inlineStr">
      <is>
        <t>Хлеб пшеничный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7560" sId="94" odxf="1" dxf="1">
    <nc r="C20" t="inlineStr">
      <is>
        <t>35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7561" sId="94" odxf="1" dxf="1" numFmtId="4">
    <nc r="D20">
      <v>82.25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94" sqref="A21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cc rId="7562" sId="94" odxf="1" dxf="1">
    <nc r="B21" t="inlineStr">
      <is>
        <t>Хлеб ржаной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563" sId="94" odxf="1" dxf="1">
    <nc r="C21" t="inlineStr">
      <is>
        <t>45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564" sId="94" odxf="1" dxf="1" numFmtId="4">
    <nc r="D21">
      <v>89.19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565" sId="94" odxf="1" dxf="1">
    <nc r="A22" t="inlineStr">
      <is>
        <r>
          <t>Полдник/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төштән соңгы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righ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ndxf>
  </rcc>
  <rcc rId="7566" sId="94" odxf="1" dxf="1">
    <nc r="B22" t="inlineStr">
      <is>
        <t>Ряженка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567" sId="94" odxf="1" dxf="1">
    <nc r="C22" t="inlineStr">
      <is>
        <t>180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568" sId="94" odxf="1" dxf="1" numFmtId="4">
    <nc r="D22">
      <v>92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4" sqref="A2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rfmt>
  <rcc rId="7569" sId="94" odxf="1" dxf="1">
    <nc r="B23" t="inlineStr">
      <is>
        <t>Вафли</t>
      </is>
    </nc>
    <odxf>
      <font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sz val="12"/>
        <color theme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570" sId="94" odxf="1" dxf="1">
    <nc r="C23" t="inlineStr">
      <is>
        <t>20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571" sId="94" odxf="1" dxf="1" numFmtId="4">
    <nc r="D23">
      <v>108.5</v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7572" sId="94" odxf="1" dxf="1">
    <nc r="A24" t="inlineStr">
      <is>
        <r>
          <t>Ужин/</t>
        </r>
        <r>
          <rPr>
            <b/>
            <sz val="11"/>
            <color theme="8" tint="-0.249977111117893"/>
            <rFont val="Calibri"/>
            <family val="2"/>
            <charset val="204"/>
          </rPr>
          <t>кичке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573" sId="94" odxf="1" dxf="1">
    <nc r="B24" t="inlineStr">
      <is>
        <t>Королевская ватрушка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574" sId="94" odxf="1" dxf="1">
    <nc r="C24" t="inlineStr">
      <is>
        <t>150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575" sId="94" odxf="1" dxf="1" numFmtId="4">
    <nc r="D24">
      <v>404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4" sqref="A25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576" sId="94" odxf="1" dxf="1">
    <nc r="B25" t="inlineStr">
      <is>
        <t>Чай с сахаром и лимоном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577" sId="94" odxf="1" dxf="1">
    <nc r="C25" t="inlineStr">
      <is>
        <t>180/6/7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578" sId="94" odxf="1" dxf="1" numFmtId="4">
    <nc r="D25">
      <v>26.48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4" sqref="A26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94" sqref="B26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7579" sId="94" odxf="1" dxf="1">
    <nc r="C26" t="inlineStr">
      <is>
        <t>170,64 руб</t>
      </is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580" sId="94" odxf="1" dxf="1">
    <nc r="D26">
      <f>D25+D24+D23+D22+D21+D20+D19+D18+D16+D17+D15+D14+D13+D11+12:12</f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m rId="7581" sheetId="94" source="A1:D26" destination="B1:E26" sourceSheetId="94">
    <undo index="27" exp="area" v="1" dr="$A12:$XFD12" r="D26" sId="94"/>
  </rm>
  <ris rId="7582" sheetId="95" name="[меню НОЯБРЬ  2025.xlsx]Лист30" sheetPosition="74"/>
  <rcc rId="7583" sId="95">
    <nc r="A1" t="inlineStr">
      <is>
        <t>Согласно контракту</t>
      </is>
    </nc>
  </rcc>
  <rcc rId="7584" sId="95">
    <nc r="A2" t="inlineStr">
      <is>
        <t>№2024.617</t>
      </is>
    </nc>
  </rcc>
  <rcc rId="7585" sId="95">
    <nc r="A3" t="inlineStr">
      <is>
        <t>от 23.12.2023 г.</t>
      </is>
    </nc>
  </rcc>
  <rcc rId="7586" sId="95">
    <nc r="B5" t="inlineStr">
      <is>
        <t>2 день</t>
      </is>
    </nc>
  </rcc>
  <rcc rId="7587" sId="95" odxf="1" dxf="1">
    <nc r="A8" t="inlineStr">
      <is>
        <t>Д/сад</t>
      </is>
    </nc>
    <odxf>
      <font>
        <b val="0"/>
        <sz val="11"/>
        <color theme="1"/>
        <name val="Calibri"/>
        <scheme val="minor"/>
      </font>
    </odxf>
    <ndxf>
      <font>
        <b/>
        <sz val="11"/>
        <color theme="1"/>
        <name val="Calibri"/>
        <scheme val="minor"/>
      </font>
    </ndxf>
  </rcc>
  <rcc rId="7588" sId="95" odxf="1" dxf="1">
    <nc r="B8" t="inlineStr">
      <is>
        <t>МБДОУ "ЦРР-д/с № 22"Алсу"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95" sqref="C8" start="0" length="0">
    <dxf>
      <font>
        <b/>
        <sz val="11"/>
        <color theme="1"/>
        <name val="Calibri"/>
        <scheme val="minor"/>
      </font>
    </dxf>
  </rfmt>
  <rfmt sheetId="95" sqref="D8" start="0" length="0">
    <dxf>
      <font>
        <b/>
        <sz val="11"/>
        <color theme="1"/>
        <name val="Calibri"/>
        <scheme val="minor"/>
      </font>
      <numFmt numFmtId="19" formatCode="dd/mm/yyyy"/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cc rId="7589" sId="95" odxf="1" dxf="1">
    <nc r="A10">
      <v>10</v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ndxf>
  </rcc>
  <rcc rId="7590" sId="95" odxf="1" dxf="1">
    <nc r="B10" t="inlineStr">
      <is>
        <t>Блюдо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ndxf>
  </rcc>
  <rcc rId="7591" sId="95" odxf="1" dxf="1">
    <nc r="C10" t="inlineStr">
      <is>
        <t>С 3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592" sId="95" odxf="1" dxf="1">
    <nc r="D10" t="inlineStr">
      <is>
        <t>до 7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5" sqref="A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top style="medium">
          <color indexed="64"/>
        </top>
      </border>
    </dxf>
  </rfmt>
  <rfmt sheetId="95" sqref="B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cc rId="7593" sId="95" odxf="1" dxf="1">
    <nc r="C11" t="inlineStr">
      <is>
        <t>грамм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594" sId="95" odxf="1" dxf="1">
    <nc r="D11" t="inlineStr">
      <is>
        <t>ккал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595" sId="95" odxf="1" dxf="1">
    <nc r="A12" t="inlineStr">
      <is>
        <r>
          <t>Завтрак/</t>
        </r>
        <r>
          <rPr>
            <b/>
            <sz val="11"/>
            <color theme="8" tint="-0.249977111117893"/>
            <rFont val="Calibri"/>
            <family val="2"/>
            <charset val="204"/>
          </rPr>
          <t>иртәнге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top style="medium">
          <color indexed="64"/>
        </top>
      </border>
    </ndxf>
  </rcc>
  <rcc rId="7596" sId="95" odxf="1" s="1" dxf="1">
    <nc r="B12" t="inlineStr">
      <is>
        <t>Каша пшеничная молочная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597" sId="95" odxf="1" s="1" dxf="1">
    <nc r="C12" t="inlineStr">
      <is>
        <t>180/3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598" sId="95" odxf="1" s="1" dxf="1" numFmtId="4">
    <nc r="D12">
      <v>241.16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5" sqref="A1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599" sId="95" odxf="1" s="1" dxf="1">
    <nc r="B13" t="inlineStr">
      <is>
        <t>какао с молоком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left" vertical="center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600" sId="95" odxf="1" s="1" dxf="1">
    <nc r="C13" t="inlineStr">
      <is>
        <t>180/6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601" sId="95" odxf="1" s="1" dxf="1">
    <nc r="D13">
      <v>90.78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5" sqref="A14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602" sId="95" odxf="1" s="1" dxf="1">
    <nc r="B14" t="inlineStr">
      <is>
        <t>Бутерброд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603" sId="95" odxf="1" s="1" dxf="1">
    <nc r="C14" t="inlineStr">
      <is>
        <t>30/5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604" sId="95" odxf="1" s="1" dxf="1" numFmtId="4">
    <nc r="D14">
      <v>111.68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7605" sId="95" odxf="1" dxf="1">
    <nc r="A15" t="inlineStr">
      <is>
        <t>09.00</t>
      </is>
    </nc>
    <odxf>
      <font>
        <b val="0"/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ndxf>
  </rcc>
  <rcc rId="7606" sId="95" odxf="1" dxf="1">
    <nc r="B15" t="inlineStr">
      <is>
        <t>Сок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607" sId="95" odxf="1" dxf="1">
    <nc r="C15" t="inlineStr">
      <is>
        <t>200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608" sId="95" odxf="1" dxf="1" numFmtId="4">
    <nc r="D15">
      <v>84.8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164" formatCode="0.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609" sId="95" odxf="1" dxf="1">
    <nc r="A16" t="inlineStr">
      <is>
        <r>
          <t>Обед/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610" sId="95" odxf="1" dxf="1">
    <nc r="B16" t="inlineStr">
      <is>
        <t>Салат из моркови,с сахаром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611" sId="95" odxf="1" dxf="1">
    <nc r="C16" t="inlineStr">
      <is>
        <t>60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612" sId="95" odxf="1" dxf="1" numFmtId="4">
    <nc r="D16">
      <v>31.38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fmt sheetId="95" sqref="A17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613" sId="95" odxf="1" dxf="1">
    <nc r="B17" t="inlineStr">
      <is>
        <t>Борщ со свежей капустой, картофелем, со сметаной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614" sId="95" odxf="1" dxf="1">
    <nc r="C17" t="inlineStr">
      <is>
        <t>180/7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615" sId="95" odxf="1" dxf="1" numFmtId="4">
    <nc r="D17">
      <v>85.97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5" sqref="A18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616" sId="95" odxf="1" dxf="1">
    <nc r="B18" t="inlineStr">
      <is>
        <t>Гуляш из отварной говядины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617" sId="95" odxf="1" dxf="1">
    <nc r="C18" t="inlineStr">
      <is>
        <t>40/40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618" sId="95" odxf="1" dxf="1" numFmtId="4">
    <nc r="D18">
      <v>176.8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5" sqref="A19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619" sId="95" odxf="1" dxf="1">
    <nc r="B19" t="inlineStr">
      <is>
        <t>Каша гречневая рассыпчатая с маслом сливочным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620" sId="95" odxf="1" dxf="1">
    <nc r="C19" t="inlineStr">
      <is>
        <t>130/3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621" sId="95" odxf="1" dxf="1" numFmtId="4">
    <nc r="D19">
      <v>205.27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5" sqref="A20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622" sId="95" odxf="1" dxf="1">
    <nc r="B20" t="inlineStr">
      <is>
        <t>Кисель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623" sId="95" odxf="1" dxf="1">
    <nc r="C20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624" sId="95" odxf="1" dxf="1" numFmtId="4">
    <nc r="D20">
      <v>75.239999999999995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5" sqref="A21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625" sId="95" odxf="1" dxf="1">
    <nc r="B21" t="inlineStr">
      <is>
        <t>Хлеб пшеничный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7626" sId="95" odxf="1" dxf="1">
    <nc r="C21" t="inlineStr">
      <is>
        <t>35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7627" sId="95" odxf="1" dxf="1" numFmtId="4">
    <nc r="D21">
      <v>82.25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95" sqref="A22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cc rId="7628" sId="95" odxf="1" dxf="1">
    <nc r="B22" t="inlineStr">
      <is>
        <t>Хлеб ржаной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629" sId="95" odxf="1" dxf="1">
    <nc r="C22" t="inlineStr">
      <is>
        <t>45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630" sId="95" odxf="1" dxf="1" numFmtId="4">
    <nc r="D22">
      <v>89.19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631" sId="95" odxf="1" dxf="1">
    <nc r="A23" t="inlineStr">
      <is>
        <r>
          <t>Полдник/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төштән соңгы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righ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ndxf>
  </rcc>
  <rcc rId="7632" sId="95" odxf="1" dxf="1">
    <nc r="B23" t="inlineStr">
      <is>
        <t>Ряженка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633" sId="95" odxf="1" dxf="1">
    <nc r="C23" t="inlineStr">
      <is>
        <t>180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634" sId="95" odxf="1" dxf="1" numFmtId="4">
    <nc r="D23">
      <v>92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5" sqref="A24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rfmt>
  <rcc rId="7635" sId="95" odxf="1" dxf="1">
    <nc r="B24" t="inlineStr">
      <is>
        <t>Вафли</t>
      </is>
    </nc>
    <odxf>
      <font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sz val="12"/>
        <color theme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636" sId="95" odxf="1" dxf="1">
    <nc r="C24" t="inlineStr">
      <is>
        <t>20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637" sId="95" odxf="1" dxf="1" numFmtId="4">
    <nc r="D24">
      <v>108.5</v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7638" sId="95" odxf="1" dxf="1">
    <nc r="A25" t="inlineStr">
      <is>
        <r>
          <t>Ужин/</t>
        </r>
        <r>
          <rPr>
            <b/>
            <sz val="11"/>
            <color theme="8" tint="-0.249977111117893"/>
            <rFont val="Calibri"/>
            <family val="2"/>
            <charset val="204"/>
          </rPr>
          <t>кичке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639" sId="95" odxf="1" dxf="1">
    <nc r="B25" t="inlineStr">
      <is>
        <t>Королевская ватрушка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640" sId="95" odxf="1" dxf="1">
    <nc r="C25" t="inlineStr">
      <is>
        <t>150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641" sId="95" odxf="1" dxf="1" numFmtId="4">
    <nc r="D25">
      <v>404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5" sqref="A26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642" sId="95" odxf="1" dxf="1">
    <nc r="B26" t="inlineStr">
      <is>
        <t>Чай с сахаром и лимоном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643" sId="95" odxf="1" dxf="1">
    <nc r="C26" t="inlineStr">
      <is>
        <t>180/6/7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644" sId="95" odxf="1" dxf="1" numFmtId="4">
    <nc r="D26">
      <v>26.48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5" sqref="A27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95" sqref="B27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7645" sId="95" odxf="1" dxf="1">
    <nc r="C27" t="inlineStr">
      <is>
        <t>170,64 руб</t>
      </is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646" sId="95" odxf="1" dxf="1">
    <nc r="D27">
      <f>D26+D25+D24+D23+D22+D21+D20+D19+D17+D18+D16+D15+D14+D12+13:13</f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is rId="7647" sheetId="96" name="[меню НОЯБРЬ  2025.xlsx]Лист32" sheetPosition="75"/>
  <rcc rId="7648" sId="96">
    <nc r="B1" t="inlineStr">
      <is>
        <t>Согласно контракту</t>
      </is>
    </nc>
  </rcc>
  <rcc rId="7649" sId="96">
    <nc r="B2" t="inlineStr">
      <is>
        <t>№2024.617</t>
      </is>
    </nc>
  </rcc>
  <rcc rId="7650" sId="96">
    <nc r="B3" t="inlineStr">
      <is>
        <t>от 23.12.2023 г.</t>
      </is>
    </nc>
  </rcc>
  <rcc rId="7651" sId="96">
    <nc r="C5" t="inlineStr">
      <is>
        <t>3 день</t>
      </is>
    </nc>
  </rcc>
  <rcc rId="7652" sId="96" odxf="1" dxf="1">
    <nc r="B8" t="inlineStr">
      <is>
        <t>Д/сад</t>
      </is>
    </nc>
    <odxf>
      <font>
        <b val="0"/>
        <sz val="11"/>
        <color theme="1"/>
        <name val="Calibri"/>
        <scheme val="minor"/>
      </font>
    </odxf>
    <ndxf>
      <font>
        <b/>
        <sz val="11"/>
        <color theme="1"/>
        <name val="Calibri"/>
        <scheme val="minor"/>
      </font>
    </ndxf>
  </rcc>
  <rcc rId="7653" sId="96" odxf="1" dxf="1">
    <nc r="C8" t="inlineStr">
      <is>
        <t>МБДОУ "ЦРР-д/с № 22"Алсу"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96" sqref="D8" start="0" length="0">
    <dxf>
      <font>
        <b/>
        <sz val="11"/>
        <color theme="1"/>
        <name val="Calibri"/>
        <scheme val="minor"/>
      </font>
    </dxf>
  </rfmt>
  <rfmt sheetId="96" sqref="E8" start="0" length="0">
    <dxf>
      <font>
        <b/>
        <sz val="11"/>
        <color theme="1"/>
        <name val="Calibri"/>
        <scheme val="minor"/>
      </font>
      <numFmt numFmtId="19" formatCode="dd/mm/yyyy"/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cc rId="7654" sId="96" odxf="1" dxf="1">
    <nc r="B10">
      <v>10</v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ndxf>
  </rcc>
  <rcc rId="7655" sId="96" odxf="1" dxf="1">
    <nc r="C10" t="inlineStr">
      <is>
        <t>Блюдо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ndxf>
  </rcc>
  <rcc rId="7656" sId="96" odxf="1" dxf="1">
    <nc r="D10" t="inlineStr">
      <is>
        <t>С 3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657" sId="96" odxf="1" dxf="1">
    <nc r="E10" t="inlineStr">
      <is>
        <t>до 7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6" sqref="B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top style="medium">
          <color indexed="64"/>
        </top>
      </border>
    </dxf>
  </rfmt>
  <rfmt sheetId="96" sqref="C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cc rId="7658" sId="96" odxf="1" dxf="1">
    <nc r="D11" t="inlineStr">
      <is>
        <t>грамм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659" sId="96" odxf="1" dxf="1">
    <nc r="E11" t="inlineStr">
      <is>
        <t>ккал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660" sId="96" odxf="1" dxf="1">
    <nc r="B12" t="inlineStr">
      <is>
        <r>
          <t>Завтрак/</t>
        </r>
        <r>
          <rPr>
            <b/>
            <sz val="11"/>
            <color theme="8" tint="-0.249977111117893"/>
            <rFont val="Calibri"/>
            <family val="2"/>
            <charset val="204"/>
          </rPr>
          <t>иртәнге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top style="medium">
          <color indexed="64"/>
        </top>
      </border>
    </ndxf>
  </rcc>
  <rcc rId="7661" sId="96" odxf="1" s="1" dxf="1">
    <nc r="C12" t="inlineStr">
      <is>
        <t>Каша Дружба молочная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662" sId="96" odxf="1" s="1" dxf="1">
    <nc r="D12" t="inlineStr">
      <is>
        <t>180/3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663" sId="96" odxf="1" s="1" dxf="1" numFmtId="4">
    <nc r="E12">
      <v>215.85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6" sqref="B1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664" sId="96" odxf="1" s="1" dxf="1">
    <nc r="C13" t="inlineStr">
      <is>
        <t>Чай с сахаром и молоком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left" vertical="center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665" sId="96" odxf="1" s="1" dxf="1">
    <nc r="D13" t="inlineStr">
      <is>
        <t>180/6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666" sId="96" odxf="1" s="1" dxf="1">
    <nc r="E13">
      <v>75.760000000000005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6" sqref="B14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667" sId="96" odxf="1" s="1" dxf="1">
    <nc r="C14" t="inlineStr">
      <is>
        <t>Бутерброд с маслом сливочным,с сыром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668" sId="96" odxf="1" s="1" dxf="1">
    <nc r="D14" t="inlineStr">
      <is>
        <t>30/5/5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669" sId="96" odxf="1" s="1" dxf="1" numFmtId="4">
    <nc r="E14">
      <v>128.77000000000001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7670" sId="96" odxf="1" dxf="1">
    <nc r="B15" t="inlineStr">
      <is>
        <t>09.00</t>
      </is>
    </nc>
    <odxf>
      <font>
        <b val="0"/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ndxf>
  </rcc>
  <rcc rId="7671" sId="96" odxf="1" dxf="1">
    <nc r="C15" t="inlineStr">
      <is>
        <t>Фрукт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672" sId="96" odxf="1" dxf="1">
    <nc r="D15" t="inlineStr">
      <is>
        <t>100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673" sId="96" odxf="1" dxf="1" numFmtId="4">
    <nc r="E15">
      <v>96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164" formatCode="0.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674" sId="96" odxf="1" dxf="1">
    <nc r="B16" t="inlineStr">
      <is>
        <r>
          <t>Обед/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675" sId="96" odxf="1" dxf="1">
    <nc r="C16" t="inlineStr">
      <is>
        <t>Салат из капусты с морковью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676" sId="96" odxf="1" dxf="1">
    <nc r="D16" t="inlineStr">
      <is>
        <t>60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677" sId="96" odxf="1" dxf="1" numFmtId="4">
    <nc r="E16">
      <v>52.44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fmt sheetId="96" sqref="B17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678" sId="96" odxf="1" dxf="1">
    <nc r="C17" t="inlineStr">
      <is>
        <t>Расоольник ленинградский на курином бульоне со сметаной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679" sId="96" odxf="1" dxf="1">
    <nc r="D17" t="inlineStr">
      <is>
        <t>180/7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680" sId="96" odxf="1" dxf="1" numFmtId="4">
    <nc r="E17">
      <v>198.54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6" sqref="B18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681" sId="96" odxf="1" dxf="1">
    <nc r="C18" t="inlineStr">
      <is>
        <t>Гороховое пюре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682" sId="96" odxf="1" dxf="1">
    <nc r="D18" t="inlineStr">
      <is>
        <t>130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683" sId="96" odxf="1" dxf="1" numFmtId="4">
    <nc r="E18">
      <v>196.94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6" sqref="B19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684" sId="96" odxf="1" dxf="1">
    <nc r="C19" t="inlineStr">
      <is>
        <t xml:space="preserve">Котлеты из мяса птицы с маслом сливочным 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685" sId="96" odxf="1" dxf="1">
    <nc r="D19" t="inlineStr">
      <is>
        <t>70/2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686" sId="96" odxf="1" dxf="1" numFmtId="4">
    <nc r="E19">
      <v>167.2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6" sqref="B20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687" sId="96" odxf="1" dxf="1">
    <nc r="C20" t="inlineStr">
      <is>
        <t>Компот из сухофруктов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688" sId="96" odxf="1" dxf="1">
    <nc r="D20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689" sId="96" odxf="1" dxf="1" numFmtId="4">
    <nc r="E20">
      <v>72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6" sqref="B21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cc rId="7690" sId="96" odxf="1" dxf="1">
    <nc r="C21" t="inlineStr">
      <is>
        <t>Хлеб ржаной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691" sId="96" odxf="1" dxf="1">
    <nc r="D21" t="inlineStr">
      <is>
        <t>45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692" sId="96" odxf="1" dxf="1" numFmtId="4">
    <nc r="E21">
      <v>89.19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693" sId="96" odxf="1" dxf="1">
    <nc r="B22" t="inlineStr">
      <is>
        <r>
          <t>Полдник/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төштән соңгы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righ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ndxf>
  </rcc>
  <rcc rId="7694" sId="96" odxf="1" dxf="1">
    <nc r="C22" t="inlineStr">
      <is>
        <t>Катык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695" sId="96" odxf="1" dxf="1">
    <nc r="D22" t="inlineStr">
      <is>
        <t>180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696" sId="96" odxf="1" dxf="1" numFmtId="4">
    <nc r="E22">
      <v>92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6" sqref="B2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rfmt>
  <rcc rId="7697" sId="96" odxf="1" dxf="1">
    <nc r="C23" t="inlineStr">
      <is>
        <t>Сдоба обыкновенная</t>
      </is>
    </nc>
    <odxf>
      <font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sz val="12"/>
        <color theme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698" sId="96" odxf="1" dxf="1">
    <nc r="D23" t="inlineStr">
      <is>
        <t>50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699" sId="96" odxf="1" dxf="1" numFmtId="4">
    <nc r="E23">
      <v>141</v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7700" sId="96" odxf="1" dxf="1">
    <nc r="B24" t="inlineStr">
      <is>
        <r>
          <t>Ужин/</t>
        </r>
        <r>
          <rPr>
            <b/>
            <sz val="11"/>
            <color theme="8" tint="-0.249977111117893"/>
            <rFont val="Calibri"/>
            <family val="2"/>
            <charset val="204"/>
          </rPr>
          <t>кичке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701" sId="96" odxf="1" dxf="1">
    <nc r="C24" t="inlineStr">
      <is>
        <t>Омлет натур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702" sId="96" odxf="1" dxf="1">
    <nc r="D24" t="inlineStr">
      <is>
        <t>150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703" sId="96" odxf="1" dxf="1" numFmtId="4">
    <nc r="E24">
      <v>289.66000000000003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6" sqref="B25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704" sId="96" odxf="1" dxf="1">
    <nc r="C25" t="inlineStr">
      <is>
        <t>Напиток из шиповника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</ndxf>
  </rcc>
  <rcc rId="7705" sId="96" odxf="1" dxf="1">
    <nc r="D25" t="inlineStr">
      <is>
        <t>180/6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</ndxf>
  </rcc>
  <rcc rId="7706" sId="96" odxf="1" dxf="1" numFmtId="4">
    <nc r="E25">
      <v>31.38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</ndxf>
  </rcc>
  <rfmt sheetId="96" sqref="B26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707" sId="96" odxf="1" dxf="1">
    <nc r="C26" t="inlineStr">
      <is>
        <t>Хлеб пшеничный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</ndxf>
  </rcc>
  <rcc rId="7708" sId="96" odxf="1" dxf="1">
    <nc r="D26" t="inlineStr">
      <is>
        <t>35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</ndxf>
  </rcc>
  <rcc rId="7709" sId="96" odxf="1" dxf="1" numFmtId="4">
    <nc r="E26">
      <v>82.25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</ndxf>
  </rcc>
  <rfmt sheetId="96" sqref="B27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96" sqref="C27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7710" sId="96" odxf="1" dxf="1">
    <nc r="D27" t="inlineStr">
      <is>
        <t>170,64 руб</t>
      </is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711" sId="96" odxf="1" dxf="1">
    <nc r="E27">
      <f>E26+E25+E24+E23+E22+E21++E20+E19+E18+E17+E16+E15+E14+E13+E12</f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is rId="7712" sheetId="97" name="[меню НОЯБРЬ  2025.xlsx]Лист33" sheetPosition="76"/>
  <rcc rId="7713" sId="97">
    <nc r="A1" t="inlineStr">
      <is>
        <t>Согласно контракту</t>
      </is>
    </nc>
  </rcc>
  <rcc rId="7714" sId="97">
    <nc r="A2" t="inlineStr">
      <is>
        <t>№2024.617</t>
      </is>
    </nc>
  </rcc>
  <rcc rId="7715" sId="97">
    <nc r="A3" t="inlineStr">
      <is>
        <t>от 23.12.2023 г.</t>
      </is>
    </nc>
  </rcc>
  <rcc rId="7716" sId="97">
    <nc r="B6" t="inlineStr">
      <is>
        <t>4 день</t>
      </is>
    </nc>
  </rcc>
  <rcc rId="7717" sId="97" odxf="1" dxf="1">
    <nc r="A8" t="inlineStr">
      <is>
        <t>Д/сад</t>
      </is>
    </nc>
    <odxf>
      <font>
        <b val="0"/>
        <sz val="11"/>
        <color theme="1"/>
        <name val="Calibri"/>
        <scheme val="minor"/>
      </font>
    </odxf>
    <ndxf>
      <font>
        <b/>
        <sz val="11"/>
        <color theme="1"/>
        <name val="Calibri"/>
        <scheme val="minor"/>
      </font>
    </ndxf>
  </rcc>
  <rcc rId="7718" sId="97" odxf="1" dxf="1">
    <nc r="B8" t="inlineStr">
      <is>
        <t>МБДОУ "ЦРР-д/с № 22"Алсу"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97" sqref="C8" start="0" length="0">
    <dxf>
      <font>
        <b/>
        <sz val="11"/>
        <color theme="1"/>
        <name val="Calibri"/>
        <scheme val="minor"/>
      </font>
    </dxf>
  </rfmt>
  <rfmt sheetId="97" sqref="D8" start="0" length="0">
    <dxf>
      <font>
        <b/>
        <sz val="11"/>
        <color theme="1"/>
        <name val="Calibri"/>
        <scheme val="minor"/>
      </font>
      <numFmt numFmtId="19" formatCode="dd/mm/yyyy"/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cc rId="7719" sId="97" odxf="1" dxf="1">
    <nc r="A10">
      <v>10</v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ndxf>
  </rcc>
  <rcc rId="7720" sId="97" odxf="1" dxf="1">
    <nc r="B10" t="inlineStr">
      <is>
        <t>Блюдо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ndxf>
  </rcc>
  <rcc rId="7721" sId="97" odxf="1" dxf="1">
    <nc r="C10" t="inlineStr">
      <is>
        <t>С 3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722" sId="97" odxf="1" dxf="1">
    <nc r="D10" t="inlineStr">
      <is>
        <t>до 7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7" sqref="A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top style="medium">
          <color indexed="64"/>
        </top>
      </border>
    </dxf>
  </rfmt>
  <rfmt sheetId="97" sqref="B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cc rId="7723" sId="97" odxf="1" dxf="1">
    <nc r="C11" t="inlineStr">
      <is>
        <t>грамм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724" sId="97" odxf="1" dxf="1">
    <nc r="D11" t="inlineStr">
      <is>
        <t>ккал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725" sId="97" odxf="1" dxf="1">
    <nc r="A12" t="inlineStr">
      <is>
        <t>Завтрак/иртәнге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top style="medium">
          <color indexed="64"/>
        </top>
      </border>
    </ndxf>
  </rcc>
  <rcc rId="7726" sId="97" odxf="1" s="1" dxf="1">
    <nc r="B12" t="inlineStr">
      <is>
        <t>Каша ячневая молочная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727" sId="97" odxf="1" s="1" dxf="1">
    <nc r="C12" t="inlineStr">
      <is>
        <t>180/3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728" sId="97" odxf="1" s="1" dxf="1" numFmtId="4">
    <nc r="D12">
      <v>214.8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7" sqref="A1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729" sId="97" odxf="1" s="1" dxf="1">
    <nc r="B13" t="inlineStr">
      <is>
        <t>Кофейный напиток с молоком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left" vertical="center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730" sId="97" odxf="1" s="1" dxf="1">
    <nc r="C13" t="inlineStr">
      <is>
        <t>180/6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731" sId="97" odxf="1" s="1" dxf="1">
    <nc r="D13">
      <v>74.58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7" sqref="A14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732" sId="97" odxf="1" s="1" dxf="1">
    <nc r="B14" t="inlineStr">
      <is>
        <t>Бутер с маслом слив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733" sId="97" odxf="1" s="1" dxf="1">
    <nc r="C14" t="inlineStr">
      <is>
        <t>30/5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734" sId="97" odxf="1" s="1" dxf="1" numFmtId="4">
    <nc r="D14">
      <v>111.68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7735" sId="97" odxf="1" dxf="1">
    <nc r="A15" t="inlineStr">
      <is>
        <t>09.00</t>
      </is>
    </nc>
    <odxf>
      <font>
        <b val="0"/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ndxf>
  </rcc>
  <rcc rId="7736" sId="97" odxf="1" dxf="1">
    <nc r="B15" t="inlineStr">
      <is>
        <t>Сок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737" sId="97" odxf="1" dxf="1">
    <nc r="C15" t="inlineStr">
      <is>
        <t>200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738" sId="97" odxf="1" dxf="1" numFmtId="4">
    <nc r="D15">
      <v>84.8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164" formatCode="0.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739" sId="97" odxf="1" dxf="1">
    <nc r="A16" t="inlineStr">
      <is>
        <t>Обед/төшке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740" sId="97" odxf="1" dxf="1">
    <nc r="B16" t="inlineStr">
      <is>
        <t>Салат из свеклы с яблоками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741" sId="97" odxf="1" dxf="1">
    <nc r="C16" t="inlineStr">
      <is>
        <t>60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742" sId="97" odxf="1" dxf="1" numFmtId="4">
    <nc r="D16">
      <v>46.02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fmt sheetId="97" sqref="A17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743" sId="97" odxf="1" dxf="1">
    <nc r="B17" t="inlineStr">
      <is>
        <t>Щи со свежей капустой, с картофелем на бульоне из индейки,  со сметаной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744" sId="97" odxf="1" dxf="1">
    <nc r="C17" t="inlineStr">
      <is>
        <t>180/7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745" sId="97" odxf="1" dxf="1" numFmtId="4">
    <nc r="D17">
      <v>70.02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7" sqref="A18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746" sId="97" odxf="1" dxf="1">
    <nc r="B18" t="inlineStr">
      <is>
        <t>индейка тушенная с соусе с овощами по татарски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747" sId="97" odxf="1" dxf="1">
    <nc r="C18" t="inlineStr">
      <is>
        <t>40/30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748" sId="97" odxf="1" dxf="1" numFmtId="4">
    <nc r="D18">
      <v>150.93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7" sqref="A19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749" sId="97" odxf="1" dxf="1">
    <nc r="B19" t="inlineStr">
      <is>
        <t>Макаронные изделия отварные, с маслом сливочным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750" sId="97" odxf="1" dxf="1">
    <nc r="C19" t="inlineStr">
      <is>
        <t>130/30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751" sId="97" odxf="1" dxf="1" numFmtId="4">
    <nc r="D19">
      <v>165.79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7" sqref="A20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752" sId="97" odxf="1" dxf="1">
    <nc r="B20" t="inlineStr">
      <is>
        <t>Компот из урюка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7753" sId="97" odxf="1" dxf="1">
    <nc r="C20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7754" sId="97" odxf="1" dxf="1" numFmtId="4">
    <nc r="D20">
      <v>68.2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97" sqref="A21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755" sId="97" odxf="1" dxf="1">
    <nc r="B21" t="inlineStr">
      <is>
        <t>Хлеб пшеничный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756" sId="97" odxf="1" dxf="1">
    <nc r="C21" t="inlineStr">
      <is>
        <t>35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757" sId="97" odxf="1" dxf="1" numFmtId="4">
    <nc r="D21">
      <v>82.25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7" sqref="A22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cc rId="7758" sId="97" odxf="1" dxf="1">
    <nc r="B22" t="inlineStr">
      <is>
        <t>Хлеб ржаной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759" sId="97" odxf="1" dxf="1">
    <nc r="C22" t="inlineStr">
      <is>
        <t>45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760" sId="97" odxf="1" dxf="1" numFmtId="4">
    <nc r="D22">
      <v>89.19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761" sId="97" odxf="1" dxf="1">
    <nc r="A23" t="inlineStr">
      <is>
        <t>Полдник/төштән соңгы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righ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ndxf>
  </rcc>
  <rcc rId="7762" sId="97" odxf="1" dxf="1">
    <nc r="B23" t="inlineStr">
      <is>
        <t>Напиток ацидоф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763" sId="97" odxf="1" dxf="1">
    <nc r="C23" t="inlineStr">
      <is>
        <t>180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764" sId="97" odxf="1" dxf="1" numFmtId="4">
    <nc r="D23">
      <v>92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cc rId="7765" sId="97" odxf="1" dxf="1">
    <nc r="A24" t="inlineStr">
      <is>
        <t>Ужин/кичке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766" sId="97" odxf="1" dxf="1">
    <nc r="B24" t="inlineStr">
      <is>
        <t>Запеканка творожная с молоком сгущенным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767" sId="97" odxf="1" dxf="1">
    <nc r="C24" t="inlineStr">
      <is>
        <t>130/20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768" sId="97" odxf="1" dxf="1" numFmtId="4">
    <nc r="D24">
      <v>408.2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7" sqref="A25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769" sId="97" odxf="1" dxf="1">
    <nc r="B25" t="inlineStr">
      <is>
        <t>Чай с сахаром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770" sId="97" odxf="1" dxf="1">
    <nc r="C25" t="inlineStr">
      <is>
        <t>180/6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771" sId="97" odxf="1" dxf="1" numFmtId="4">
    <nc r="D25">
      <v>24.1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7" sqref="A26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97" sqref="B26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7772" sId="97" odxf="1" dxf="1">
    <nc r="C26" t="inlineStr">
      <is>
        <t>170,64руб</t>
      </is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773" sId="97" odxf="1" dxf="1">
    <nc r="D26">
      <f>+D25+D24+D23+D22+D21+D20+D19+D18+D17+D16+D15+D14+D13+D12</f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is rId="7774" sheetId="98" name="[меню НОЯБРЬ  2025.xlsx]Лист34" sheetPosition="77"/>
  <rcc rId="7775" sId="98">
    <nc r="A1" t="inlineStr">
      <is>
        <t>Согласно контракту</t>
      </is>
    </nc>
  </rcc>
  <rcc rId="7776" sId="98">
    <nc r="A2" t="inlineStr">
      <is>
        <t>№2024.617</t>
      </is>
    </nc>
  </rcc>
  <rcc rId="7777" sId="98">
    <nc r="A3" t="inlineStr">
      <is>
        <t>от 23.12.2023 г.</t>
      </is>
    </nc>
  </rcc>
  <rcc rId="7778" sId="98">
    <nc r="B5" t="inlineStr">
      <is>
        <t>5 день</t>
      </is>
    </nc>
  </rcc>
  <rcc rId="7779" sId="98" odxf="1" dxf="1">
    <nc r="A8" t="inlineStr">
      <is>
        <t>Д/сад</t>
      </is>
    </nc>
    <odxf>
      <font>
        <b val="0"/>
        <sz val="11"/>
        <color theme="1"/>
        <name val="Calibri"/>
        <scheme val="minor"/>
      </font>
    </odxf>
    <ndxf>
      <font>
        <b/>
        <sz val="11"/>
        <color theme="1"/>
        <name val="Calibri"/>
        <scheme val="minor"/>
      </font>
    </ndxf>
  </rcc>
  <rcc rId="7780" sId="98" odxf="1" dxf="1">
    <nc r="B8" t="inlineStr">
      <is>
        <t>МБДОУ "ЦРР-д/с № 22"Алсу"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98" sqref="C8" start="0" length="0">
    <dxf>
      <font>
        <b/>
        <sz val="11"/>
        <color theme="1"/>
        <name val="Calibri"/>
        <scheme val="minor"/>
      </font>
    </dxf>
  </rfmt>
  <rfmt sheetId="98" sqref="D8" start="0" length="0">
    <dxf>
      <font>
        <b/>
        <sz val="11"/>
        <color theme="1"/>
        <name val="Calibri"/>
        <scheme val="minor"/>
      </font>
      <numFmt numFmtId="19" formatCode="dd/mm/yyyy"/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cc rId="7781" sId="98" odxf="1" dxf="1">
    <nc r="A10">
      <v>10</v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ndxf>
  </rcc>
  <rcc rId="7782" sId="98" odxf="1" dxf="1">
    <nc r="B10" t="inlineStr">
      <is>
        <t>Блюдо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ndxf>
  </rcc>
  <rcc rId="7783" sId="98" odxf="1" dxf="1">
    <nc r="C10" t="inlineStr">
      <is>
        <t>С 3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784" sId="98" odxf="1" dxf="1">
    <nc r="D10" t="inlineStr">
      <is>
        <t>до 7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8" sqref="A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top style="medium">
          <color indexed="64"/>
        </top>
      </border>
    </dxf>
  </rfmt>
  <rfmt sheetId="98" sqref="B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cc rId="7785" sId="98" odxf="1" dxf="1">
    <nc r="C11" t="inlineStr">
      <is>
        <t>грамм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786" sId="98" odxf="1" dxf="1">
    <nc r="D11" t="inlineStr">
      <is>
        <t>ккал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787" sId="98" odxf="1" dxf="1">
    <nc r="A12" t="inlineStr">
      <is>
        <r>
          <t>Завтрак/</t>
        </r>
        <r>
          <rPr>
            <b/>
            <sz val="11"/>
            <color theme="8" tint="-0.249977111117893"/>
            <rFont val="Calibri"/>
            <family val="2"/>
            <charset val="204"/>
          </rPr>
          <t>иртәнге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top style="medium">
          <color indexed="64"/>
        </top>
      </border>
    </ndxf>
  </rcc>
  <rcc rId="7788" sId="98" odxf="1" s="1" dxf="1">
    <nc r="B12" t="inlineStr">
      <is>
        <t>Каша жидкая молочная гречневая, 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789" sId="98" odxf="1" s="1" dxf="1">
    <nc r="C12" t="inlineStr">
      <is>
        <t>180,3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790" sId="98" odxf="1" s="1" dxf="1" numFmtId="4">
    <nc r="D12">
      <v>225.9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8" sqref="A1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791" sId="98" odxf="1" s="1" dxf="1">
    <nc r="B13" t="inlineStr">
      <is>
        <t>Чай без сахара, с мармеладом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left" vertical="center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792" sId="98" odxf="1" s="1" dxf="1">
    <nc r="C13" t="inlineStr">
      <is>
        <t>180/20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793" sId="98" odxf="1" s="1" dxf="1">
    <nc r="D13">
      <v>96.3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8" sqref="A14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794" sId="98" odxf="1" s="1" dxf="1">
    <nc r="B14" t="inlineStr">
      <is>
        <t>Бутерброд с сыром,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795" sId="98" odxf="1" s="1" dxf="1">
    <nc r="C14" t="inlineStr">
      <is>
        <t>30/5/5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796" sId="98" odxf="1" s="1" dxf="1" numFmtId="4">
    <nc r="D14">
      <v>128.77000000000001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7797" sId="98" odxf="1" dxf="1">
    <nc r="A15" t="inlineStr">
      <is>
        <t>09.00</t>
      </is>
    </nc>
    <odxf>
      <font>
        <b val="0"/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ndxf>
  </rcc>
  <rcc rId="7798" sId="98" odxf="1" dxf="1">
    <nc r="B15" t="inlineStr">
      <is>
        <t>Яблоко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799" sId="98" odxf="1" dxf="1">
    <nc r="C15" t="inlineStr">
      <is>
        <t>100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800" sId="98" odxf="1" dxf="1" numFmtId="4">
    <nc r="D15">
      <v>47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164" formatCode="0.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801" sId="98" odxf="1" dxf="1">
    <nc r="A16" t="inlineStr">
      <is>
        <r>
          <t>Обед/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802" sId="98" odxf="1" dxf="1">
    <nc r="B16" t="inlineStr">
      <is>
        <t xml:space="preserve">Салат из моркови с сахаром 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803" sId="98" odxf="1" dxf="1">
    <nc r="C16" t="inlineStr">
      <is>
        <t>60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804" sId="98" odxf="1" dxf="1" numFmtId="4">
    <nc r="D16">
      <v>31.38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fmt sheetId="98" sqref="A17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805" sId="98" odxf="1" dxf="1">
    <nc r="B17" t="inlineStr">
      <is>
        <t>Суп гороховый с картофелем, с мясными фрикадельками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806" sId="98" odxf="1" dxf="1">
    <nc r="C17" t="inlineStr">
      <is>
        <t>180/10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807" sId="98" odxf="1" dxf="1" numFmtId="4">
    <nc r="D17">
      <v>126.35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8" sqref="A18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808" sId="98" odxf="1" dxf="1">
    <nc r="B18" t="inlineStr">
      <is>
        <t>Тефтели мясные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809" sId="98" odxf="1" dxf="1">
    <nc r="C18" t="inlineStr">
      <is>
        <t>70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810" sId="98" odxf="1" dxf="1" numFmtId="4">
    <nc r="D18">
      <v>129.44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8" sqref="A19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811" sId="98" odxf="1" dxf="1">
    <nc r="B19" t="inlineStr">
      <is>
        <t>Рагу из овощей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812" sId="98" odxf="1" dxf="1">
    <nc r="C19" t="inlineStr">
      <is>
        <t>150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813" sId="98" odxf="1" dxf="1" numFmtId="4">
    <nc r="D19">
      <v>202.86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8" sqref="A20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814" sId="98" odxf="1" dxf="1">
    <nc r="B20" t="inlineStr">
      <is>
        <t>Компот из свежих фруктов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815" sId="98" odxf="1" dxf="1">
    <nc r="C20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816" sId="98" odxf="1" dxf="1" numFmtId="4">
    <nc r="D20">
      <v>39.47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8" sqref="A21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cc rId="7817" sId="98" odxf="1" dxf="1">
    <nc r="B21" t="inlineStr">
      <is>
        <t>Хлеб ржаной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818" sId="98" odxf="1" dxf="1">
    <nc r="C21" t="inlineStr">
      <is>
        <t>45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819" sId="98" odxf="1" dxf="1" numFmtId="4">
    <nc r="D21">
      <v>89.19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820" sId="98" odxf="1" dxf="1">
    <nc r="A22" t="inlineStr">
      <is>
        <r>
          <t>Полдник/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төштән соңгы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righ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ndxf>
  </rcc>
  <rcc rId="7821" sId="98" odxf="1" dxf="1">
    <nc r="B22" t="inlineStr">
      <is>
        <t>Ряженка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822" sId="98" odxf="1" dxf="1">
    <nc r="C22" t="inlineStr">
      <is>
        <t>180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823" sId="98" odxf="1" dxf="1" numFmtId="4">
    <nc r="D22">
      <v>92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8" sqref="A2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rfmt>
  <rcc rId="7824" sId="98" odxf="1" dxf="1">
    <nc r="B23" t="inlineStr">
      <is>
        <t>Сушка</t>
      </is>
    </nc>
    <odxf>
      <font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sz val="12"/>
        <color theme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825" sId="98" odxf="1" dxf="1">
    <nc r="C23" t="inlineStr">
      <is>
        <t>20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826" sId="98" odxf="1" dxf="1" numFmtId="4">
    <nc r="D23">
      <v>66.2</v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7827" sId="98" odxf="1" dxf="1">
    <nc r="A24" t="inlineStr">
      <is>
        <r>
          <t>Ужин/</t>
        </r>
        <r>
          <rPr>
            <b/>
            <sz val="11"/>
            <color theme="8" tint="-0.249977111117893"/>
            <rFont val="Calibri"/>
            <family val="2"/>
            <charset val="204"/>
          </rPr>
          <t>кичке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828" sId="98" odxf="1" dxf="1">
    <nc r="B24" t="inlineStr">
      <is>
        <t xml:space="preserve">Рыба, тушеная с овощами 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829" sId="98" odxf="1" dxf="1">
    <nc r="C24" t="inlineStr">
      <is>
        <t>50/25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830" sId="98" odxf="1" dxf="1" numFmtId="4">
    <nc r="D24">
      <v>105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8" sqref="A25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831" sId="98" odxf="1" dxf="1">
    <nc r="B25" t="inlineStr">
      <is>
        <t>Пюре картофельное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bottom style="thin">
          <color indexed="64"/>
        </bottom>
      </border>
    </ndxf>
  </rcc>
  <rcc rId="7832" sId="98" odxf="1" dxf="1">
    <nc r="C25" t="inlineStr">
      <is>
        <t>140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ndxf>
  </rcc>
  <rcc rId="7833" sId="98" odxf="1" dxf="1" numFmtId="4">
    <nc r="D25">
      <v>128.1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bottom style="thin">
          <color indexed="64"/>
        </bottom>
      </border>
    </ndxf>
  </rcc>
  <rfmt sheetId="98" sqref="A26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834" sId="98" odxf="1" dxf="1">
    <nc r="B26" t="inlineStr">
      <is>
        <t>Хлеб пшеничный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bottom style="thin">
          <color indexed="64"/>
        </bottom>
      </border>
    </ndxf>
  </rcc>
  <rcc rId="7835" sId="98" odxf="1" dxf="1">
    <nc r="C26" t="inlineStr">
      <is>
        <t>35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ndxf>
  </rcc>
  <rcc rId="7836" sId="98" odxf="1" dxf="1" numFmtId="4">
    <nc r="D26">
      <v>82.25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bottom style="thin">
          <color indexed="64"/>
        </bottom>
      </border>
    </ndxf>
  </rcc>
  <rfmt sheetId="98" sqref="A27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837" sId="98" odxf="1" dxf="1">
    <nc r="B27" t="inlineStr">
      <is>
        <t>Чай с сахаром и лимоном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838" sId="98" odxf="1" dxf="1">
    <nc r="C27" t="inlineStr">
      <is>
        <t>180/6/7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839" sId="98" odxf="1" dxf="1" numFmtId="4">
    <nc r="D27">
      <v>26.48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8" sqref="A28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98" sqref="B28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7840" sId="98" odxf="1" dxf="1">
    <nc r="C28" t="inlineStr">
      <is>
        <t>170,64 руб</t>
      </is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841" sId="98" odxf="1" dxf="1">
    <nc r="D28">
      <f>D27+D26+D25+D24+D23+D22+D21+D20+D19+D17+D12+D18+D16+D15+D14+D13</f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is rId="7842" sheetId="99" name="[меню НОЯБРЬ  2025.xlsx]Лист35" sheetPosition="78"/>
  <rcc rId="7843" sId="99">
    <nc r="B1" t="inlineStr">
      <is>
        <t>6 день</t>
      </is>
    </nc>
  </rcc>
  <rcc rId="7844" sId="99" odxf="1" dxf="1">
    <nc r="A3" t="inlineStr">
      <is>
        <t>Д/сад</t>
      </is>
    </nc>
    <odxf>
      <font>
        <b val="0"/>
        <sz val="11"/>
        <color theme="1"/>
        <name val="Calibri"/>
        <scheme val="minor"/>
      </font>
    </odxf>
    <ndxf>
      <font>
        <b/>
        <sz val="11"/>
        <color theme="1"/>
        <name val="Calibri"/>
        <scheme val="minor"/>
      </font>
    </ndxf>
  </rcc>
  <rcc rId="7845" sId="99" odxf="1" dxf="1">
    <nc r="B3" t="inlineStr">
      <is>
        <t>МБДОУ "ЦРР-д/с № 22"Алсу"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99" sqref="C3" start="0" length="0">
    <dxf>
      <font>
        <b/>
        <sz val="11"/>
        <color theme="1"/>
        <name val="Calibri"/>
        <scheme val="minor"/>
      </font>
    </dxf>
  </rfmt>
  <rfmt sheetId="99" sqref="D3" start="0" length="0">
    <dxf>
      <font>
        <b/>
        <sz val="11"/>
        <color theme="1"/>
        <name val="Calibri"/>
        <scheme val="minor"/>
      </font>
      <numFmt numFmtId="19" formatCode="dd/mm/yyyy"/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cc rId="7846" sId="99" odxf="1" dxf="1">
    <nc r="A5">
      <v>10</v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ndxf>
  </rcc>
  <rcc rId="7847" sId="99" odxf="1" dxf="1">
    <nc r="B5" t="inlineStr">
      <is>
        <t>Блюдо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ndxf>
  </rcc>
  <rcc rId="7848" sId="99" odxf="1" dxf="1">
    <nc r="C5" t="inlineStr">
      <is>
        <t>С 3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849" sId="99" odxf="1" dxf="1">
    <nc r="D5" t="inlineStr">
      <is>
        <t>до 7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9" sqref="A6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top style="medium">
          <color indexed="64"/>
        </top>
      </border>
    </dxf>
  </rfmt>
  <rfmt sheetId="99" sqref="B6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cc rId="7850" sId="99" odxf="1" dxf="1">
    <nc r="C6" t="inlineStr">
      <is>
        <t>грамм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851" sId="99" odxf="1" dxf="1">
    <nc r="D6" t="inlineStr">
      <is>
        <t>ккал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852" sId="99" odxf="1" dxf="1">
    <nc r="A7" t="inlineStr">
      <is>
        <r>
          <t>Завтрак/</t>
        </r>
        <r>
          <rPr>
            <b/>
            <sz val="11"/>
            <color theme="8" tint="-0.249977111117893"/>
            <rFont val="Calibri"/>
            <family val="2"/>
            <charset val="204"/>
          </rPr>
          <t>иртәнге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top style="medium">
          <color indexed="64"/>
        </top>
      </border>
    </ndxf>
  </rcc>
  <rcc rId="7853" sId="99" odxf="1" s="1" dxf="1">
    <nc r="B7" t="inlineStr">
      <is>
        <t>Каша манная молочная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854" sId="99" odxf="1" s="1" dxf="1">
    <nc r="C7" t="inlineStr">
      <is>
        <t>180/3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855" sId="99" odxf="1" s="1" dxf="1" numFmtId="4">
    <nc r="D7">
      <v>186.3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9" sqref="A8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856" sId="99" odxf="1" s="1" dxf="1">
    <nc r="B8" t="inlineStr">
      <is>
        <t>Чай с молоком и сахаром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left" vertical="center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857" sId="99" odxf="1" s="1" dxf="1">
    <nc r="C8" t="inlineStr">
      <is>
        <t>180/6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858" sId="99" odxf="1" s="1" dxf="1">
    <nc r="D8">
      <v>75.760000000000005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9" sqref="A9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859" sId="99" odxf="1" s="1" dxf="1">
    <nc r="B9" t="inlineStr">
      <is>
        <t>Бутерброд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860" sId="99" odxf="1" s="1" dxf="1">
    <nc r="C9" t="inlineStr">
      <is>
        <t>30/5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861" sId="99" odxf="1" s="1" dxf="1" numFmtId="4">
    <nc r="D9">
      <v>111.68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7862" sId="99" odxf="1" dxf="1">
    <nc r="A10" t="inlineStr">
      <is>
        <t>09.00</t>
      </is>
    </nc>
    <odxf>
      <font>
        <b val="0"/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ndxf>
  </rcc>
  <rcc rId="7863" sId="99" odxf="1" dxf="1">
    <nc r="B10" t="inlineStr">
      <is>
        <t>Сок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864" sId="99" odxf="1" dxf="1">
    <nc r="C10" t="inlineStr">
      <is>
        <t>200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865" sId="99" odxf="1" dxf="1" numFmtId="4">
    <nc r="D10">
      <v>84.8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164" formatCode="0.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866" sId="99" odxf="1" dxf="1">
    <nc r="A11" t="inlineStr">
      <is>
        <r>
          <t>Обед/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867" sId="99" odxf="1" dxf="1">
    <nc r="B11" t="inlineStr">
      <is>
        <t>Салат из кукурузы к/с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868" sId="99" odxf="1" dxf="1">
    <nc r="C11" t="inlineStr">
      <is>
        <t>50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869" sId="99" odxf="1" dxf="1" numFmtId="4">
    <nc r="D11">
      <v>49.65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fmt sheetId="99" sqref="A12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870" sId="99" odxf="1" dxf="1">
    <nc r="B12" t="inlineStr">
      <is>
        <t>Суп вермишелевый с картофелем с куриными фрикадельками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871" sId="99" odxf="1" dxf="1">
    <nc r="C12" t="inlineStr">
      <is>
        <t>180/10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872" sId="99" odxf="1" dxf="1" numFmtId="4">
    <nc r="D12">
      <v>114.56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9" sqref="A13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873" sId="99" odxf="1" dxf="1">
    <nc r="B13" t="inlineStr">
      <is>
        <t>Голубцы ленивые со сметанно-томатным соусом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874" sId="99" odxf="1" dxf="1">
    <nc r="C13" t="inlineStr">
      <is>
        <t>120/30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875" sId="99" odxf="1" dxf="1" numFmtId="4">
    <nc r="D13">
      <v>201.98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9" sqref="A14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876" sId="99" odxf="1" dxf="1">
    <nc r="B14" t="inlineStr">
      <is>
        <t>Напиток из сухофруктов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877" sId="99" odxf="1" dxf="1">
    <nc r="C14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878" sId="99" odxf="1" dxf="1" numFmtId="4">
    <nc r="D14">
      <v>71.52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99" sqref="A15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cc rId="7879" sId="99" odxf="1" dxf="1">
    <nc r="B15" t="inlineStr">
      <is>
        <t>Хлеб ржаной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880" sId="99" odxf="1" dxf="1">
    <nc r="C15" t="inlineStr">
      <is>
        <t>45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881" sId="99" odxf="1" dxf="1" numFmtId="4">
    <nc r="D15">
      <v>89.19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882" sId="99" odxf="1" dxf="1">
    <nc r="A16" t="inlineStr">
      <is>
        <r>
          <t>Полдник/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төштән соңгы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righ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ndxf>
  </rcc>
  <rcc rId="7883" sId="99" odxf="1" dxf="1">
    <nc r="B16" t="inlineStr">
      <is>
        <t>Катык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884" sId="99" odxf="1" dxf="1">
    <nc r="C16" t="inlineStr">
      <is>
        <t>180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885" sId="99" odxf="1" dxf="1" numFmtId="4">
    <nc r="D16">
      <v>92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9" sqref="A17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rfmt>
  <rcc rId="7886" sId="99" odxf="1" dxf="1">
    <nc r="B17" t="inlineStr">
      <is>
        <t>Печенье</t>
      </is>
    </nc>
    <odxf>
      <font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sz val="12"/>
        <color theme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887" sId="99" odxf="1" dxf="1">
    <nc r="C17" t="inlineStr">
      <is>
        <t>40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888" sId="99" odxf="1" dxf="1" numFmtId="4">
    <nc r="D17">
      <v>166.8</v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7889" sId="99" odxf="1" dxf="1">
    <nc r="A18" t="inlineStr">
      <is>
        <r>
          <t>Ужин/</t>
        </r>
        <r>
          <rPr>
            <b/>
            <sz val="11"/>
            <color theme="8" tint="-0.249977111117893"/>
            <rFont val="Calibri"/>
            <family val="2"/>
            <charset val="204"/>
          </rPr>
          <t>кичке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890" sId="99" odxf="1" dxf="1">
    <nc r="B18" t="inlineStr">
      <is>
        <t>Омлет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891" sId="99" odxf="1" dxf="1">
    <nc r="C18" t="inlineStr">
      <is>
        <t>150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892" sId="99" odxf="1" dxf="1" numFmtId="4">
    <nc r="D18">
      <v>289.66000000000003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99" sqref="A19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893" sId="99" odxf="1" dxf="1">
    <nc r="B19" t="inlineStr">
      <is>
        <t>Хлеб пшеничный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bottom style="thin">
          <color indexed="64"/>
        </bottom>
      </border>
    </ndxf>
  </rcc>
  <rcc rId="7894" sId="99" odxf="1" dxf="1">
    <nc r="C19" t="inlineStr">
      <is>
        <t>25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ndxf>
  </rcc>
  <rcc rId="7895" sId="99" odxf="1" dxf="1" numFmtId="4">
    <nc r="D19">
      <v>58.81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bottom style="thin">
          <color indexed="64"/>
        </bottom>
      </border>
    </ndxf>
  </rcc>
  <rfmt sheetId="99" sqref="A20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896" sId="99" odxf="1" dxf="1">
    <nc r="B20" t="inlineStr">
      <is>
        <t>Чай с сахаром,с яблоками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897" sId="99" odxf="1" dxf="1">
    <nc r="C20" t="inlineStr">
      <is>
        <t>180/6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898" sId="99" odxf="1" dxf="1" numFmtId="4">
    <nc r="D20">
      <v>28.7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99" sqref="A21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99" sqref="B21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7899" sId="99" odxf="1" dxf="1">
    <nc r="C21" t="inlineStr">
      <is>
        <t>170,64 руб</t>
      </is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900" sId="99" odxf="1" dxf="1">
    <nc r="D21">
      <f>D20+D19+D18+D17+D16+D15+D14+D13+D12+D11+D10+D9+D8+D7</f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is rId="7901" sheetId="100" name="[меню НОЯБРЬ  2025.xlsx]Лист36" sheetPosition="79"/>
  <rcc rId="7902" sId="100">
    <nc r="B1" t="inlineStr">
      <is>
        <t>7 день</t>
      </is>
    </nc>
  </rcc>
  <rcc rId="7903" sId="100" odxf="1" dxf="1">
    <nc r="A4" t="inlineStr">
      <is>
        <t>Д/сад</t>
      </is>
    </nc>
    <odxf>
      <font>
        <b val="0"/>
        <sz val="11"/>
        <color theme="1"/>
        <name val="Calibri"/>
        <scheme val="minor"/>
      </font>
    </odxf>
    <ndxf>
      <font>
        <b/>
        <sz val="11"/>
        <color theme="1"/>
        <name val="Calibri"/>
        <scheme val="minor"/>
      </font>
    </ndxf>
  </rcc>
  <rcc rId="7904" sId="100" odxf="1" dxf="1">
    <nc r="B4" t="inlineStr">
      <is>
        <t>МБДОУ "ЦРР-д/с № 22"Алсу"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100" sqref="C4" start="0" length="0">
    <dxf>
      <font>
        <b/>
        <sz val="11"/>
        <color theme="1"/>
        <name val="Calibri"/>
        <scheme val="minor"/>
      </font>
    </dxf>
  </rfmt>
  <rfmt sheetId="100" sqref="D4" start="0" length="0">
    <dxf>
      <font>
        <b/>
        <sz val="11"/>
        <color theme="1"/>
        <name val="Calibri"/>
        <scheme val="minor"/>
      </font>
      <numFmt numFmtId="19" formatCode="dd/mm/yyyy"/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cc rId="7905" sId="100" odxf="1" dxf="1">
    <nc r="A6">
      <v>10</v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ndxf>
  </rcc>
  <rcc rId="7906" sId="100" odxf="1" dxf="1">
    <nc r="B6" t="inlineStr">
      <is>
        <t>Блюдо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ndxf>
  </rcc>
  <rcc rId="7907" sId="100" odxf="1" dxf="1">
    <nc r="C6" t="inlineStr">
      <is>
        <t>С 3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908" sId="100" odxf="1" dxf="1">
    <nc r="D6" t="inlineStr">
      <is>
        <t>до 7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100" sqref="A7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top style="medium">
          <color indexed="64"/>
        </top>
      </border>
    </dxf>
  </rfmt>
  <rfmt sheetId="100" sqref="B7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cc rId="7909" sId="100" odxf="1" dxf="1">
    <nc r="C7" t="inlineStr">
      <is>
        <t>грамм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910" sId="100" odxf="1" dxf="1">
    <nc r="D7" t="inlineStr">
      <is>
        <t>ккал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7911" sId="100" odxf="1" dxf="1">
    <nc r="A8" t="inlineStr">
      <is>
        <r>
          <t>Завтрак/</t>
        </r>
        <r>
          <rPr>
            <b/>
            <sz val="11"/>
            <color theme="8" tint="-0.249977111117893"/>
            <rFont val="Calibri"/>
            <family val="2"/>
            <charset val="204"/>
          </rPr>
          <t>иртәнге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top style="medium">
          <color indexed="64"/>
        </top>
      </border>
    </ndxf>
  </rcc>
  <rcc rId="7912" sId="100" odxf="1" s="1" dxf="1">
    <nc r="B8" t="inlineStr">
      <is>
        <t>Каша ячневая молочная с маслом слив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913" sId="100" odxf="1" s="1" dxf="1">
    <nc r="C8" t="inlineStr">
      <is>
        <t>180/3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914" sId="100" odxf="1" s="1" dxf="1" numFmtId="4">
    <nc r="D8">
      <v>214.8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100" sqref="A9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915" sId="100" odxf="1" s="1" dxf="1">
    <nc r="B9" t="inlineStr">
      <is>
        <t xml:space="preserve">Кофейный напиток с молоком 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left" vertical="center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916" sId="100" odxf="1" s="1" dxf="1">
    <nc r="C9" t="inlineStr">
      <is>
        <t>180/6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917" sId="100" odxf="1" s="1" dxf="1">
    <nc r="D9">
      <v>74.58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100" sqref="A10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918" sId="100" odxf="1" s="1" dxf="1">
    <nc r="B10" t="inlineStr">
      <is>
        <t>Бутерброд с маслом слив и сыр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919" sId="100" odxf="1" s="1" dxf="1">
    <nc r="C10" t="inlineStr">
      <is>
        <t>30/5/5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920" sId="100" odxf="1" s="1" dxf="1" numFmtId="4">
    <nc r="D10">
      <v>128.77000000000001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7921" sId="100" odxf="1" dxf="1">
    <nc r="A11" t="inlineStr">
      <is>
        <t>09.00</t>
      </is>
    </nc>
    <odxf>
      <font>
        <b val="0"/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ndxf>
  </rcc>
  <rcc rId="7922" sId="100" odxf="1" dxf="1">
    <nc r="B11" t="inlineStr">
      <is>
        <t>Яблоко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923" sId="100" odxf="1" dxf="1">
    <nc r="C11" t="inlineStr">
      <is>
        <t>100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924" sId="100" odxf="1" dxf="1" numFmtId="4">
    <nc r="D11">
      <v>47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164" formatCode="0.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7925" sId="100" odxf="1" dxf="1">
    <nc r="A12" t="inlineStr">
      <is>
        <r>
          <t>Обед/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926" sId="100" odxf="1" dxf="1">
    <nc r="B12" t="inlineStr">
      <is>
        <t>Салат из квашенной капусты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927" sId="100" odxf="1" dxf="1">
    <nc r="C12" t="inlineStr">
      <is>
        <t>50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7928" sId="100" odxf="1" dxf="1" numFmtId="4">
    <nc r="D12">
      <v>42.85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fmt sheetId="100" sqref="A13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929" sId="100" odxf="1" dxf="1">
    <nc r="B13" t="inlineStr">
      <is>
        <t>Борщ со свежей капустой с картофелем на курином бульоне со сметаной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930" sId="100" odxf="1" dxf="1">
    <nc r="C13" t="inlineStr">
      <is>
        <t>180/7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931" sId="100" odxf="1" dxf="1" numFmtId="4">
    <nc r="D13">
      <v>85.97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100" sqref="A14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932" sId="100" odxf="1" dxf="1">
    <nc r="B14" t="inlineStr">
      <is>
        <t>Гуляш из отварной птицы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933" sId="100" odxf="1" dxf="1">
    <nc r="C14" t="inlineStr">
      <is>
        <t>40/40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934" sId="100" odxf="1" dxf="1" numFmtId="4">
    <nc r="D14">
      <v>123.51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100" sqref="A15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935" sId="100" odxf="1" dxf="1">
    <nc r="B15" t="inlineStr">
      <is>
        <t>Макаронные изделия отварные с маслом сливочным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936" sId="100" odxf="1" dxf="1">
    <nc r="C15" t="inlineStr">
      <is>
        <t>130/3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937" sId="100" odxf="1" dxf="1" numFmtId="4">
    <nc r="D15">
      <v>165.79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100" sqref="A16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938" sId="100" odxf="1" dxf="1">
    <nc r="B16" t="inlineStr">
      <is>
        <t>Компот из свежих яблок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939" sId="100" odxf="1" dxf="1">
    <nc r="C16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7940" sId="100" odxf="1" dxf="1" numFmtId="4">
    <nc r="D16">
      <v>103.14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100" sqref="A17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7941" sId="100" odxf="1" dxf="1">
    <nc r="B17" t="inlineStr">
      <is>
        <t>Хлеб пшеничный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7942" sId="100" odxf="1" dxf="1">
    <nc r="C17" t="inlineStr">
      <is>
        <t>30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7943" sId="100" odxf="1" dxf="1" numFmtId="4">
    <nc r="D17">
      <v>70.569999999999993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100" sqref="A18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cc rId="7944" sId="100" odxf="1" dxf="1">
    <nc r="B18" t="inlineStr">
      <is>
        <t>Хлеб ржаной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945" sId="100" odxf="1" dxf="1">
    <nc r="C18" t="inlineStr">
      <is>
        <t>45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946" sId="100" odxf="1" dxf="1" numFmtId="4">
    <nc r="D18">
      <v>89.19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947" sId="100" odxf="1" dxf="1">
    <nc r="A19" t="inlineStr">
      <is>
        <r>
          <t>Полдник/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төштән соңгы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righ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ndxf>
  </rcc>
  <rcc rId="7948" sId="100" odxf="1" dxf="1">
    <nc r="B19" t="inlineStr">
      <is>
        <t>Напиток ацидоф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949" sId="100" odxf="1" dxf="1">
    <nc r="C19" t="inlineStr">
      <is>
        <t>180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950" sId="100" odxf="1" dxf="1" numFmtId="4">
    <nc r="D19">
      <v>92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cc rId="7951" sId="100" odxf="1" dxf="1">
    <nc r="A20" t="inlineStr">
      <is>
        <r>
          <t>Ужин/</t>
        </r>
        <r>
          <rPr>
            <b/>
            <sz val="11"/>
            <color theme="8" tint="-0.249977111117893"/>
            <rFont val="Calibri"/>
            <family val="2"/>
            <charset val="204"/>
          </rPr>
          <t>кичке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7952" sId="100" odxf="1" dxf="1">
    <nc r="B20" t="inlineStr">
      <is>
        <t>Расстегай с рыбой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953" sId="100" odxf="1" dxf="1">
    <nc r="C20" t="inlineStr">
      <is>
        <t>100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7954" sId="100" odxf="1" dxf="1" numFmtId="4">
    <nc r="D20">
      <v>220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100" sqref="A21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7955" sId="100" odxf="1" dxf="1">
    <nc r="B21" t="inlineStr">
      <is>
        <t>Напиток из шиповника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956" sId="100" odxf="1" dxf="1">
    <nc r="C21" t="inlineStr">
      <is>
        <t>180/6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7957" sId="100" odxf="1" dxf="1" numFmtId="4">
    <nc r="D21">
      <v>31.38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100" sqref="A22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fmt sheetId="100" sqref="B22" start="0" length="0">
    <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00" sqref="C22" start="0" length="0">
    <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00" sqref="D22" start="0" length="0">
    <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</rfmt>
  <rfmt sheetId="100" sqref="A2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100" sqref="B23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7958" sId="100" odxf="1" dxf="1">
    <nc r="C23" t="inlineStr">
      <is>
        <t>170,64</t>
      </is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7959" sId="100" odxf="1" dxf="1">
    <nc r="D23">
      <f>D21+D20+D19+D18+D17+D16+D15+D14+D13+D12+D11+D10+D9+D8</f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is rId="7960" sheetId="101" name="[меню НОЯБРЬ  2025.xlsx]Лист37" sheetPosition="80"/>
  <rfmt sheetId="101" sqref="C6" start="0" length="0">
    <dxf>
      <font>
        <b/>
        <sz val="11"/>
        <color theme="1"/>
        <name val="Calibri"/>
        <scheme val="minor"/>
      </font>
    </dxf>
  </rfmt>
  <rfmt sheetId="101" sqref="D6" start="0" length="0">
    <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fmt sheetId="101" sqref="E6" start="0" length="0">
    <dxf>
      <font>
        <b/>
        <sz val="11"/>
        <color theme="1"/>
        <name val="Calibri"/>
        <scheme val="minor"/>
      </font>
    </dxf>
  </rfmt>
  <rfmt sheetId="101" sqref="F6" start="0" length="0">
    <dxf>
      <font>
        <b/>
        <sz val="11"/>
        <color theme="1"/>
        <name val="Calibri"/>
        <scheme val="minor"/>
      </font>
      <numFmt numFmtId="19" formatCode="dd/mm/yyyy"/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fmt sheetId="101" sqref="C8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dxf>
  </rfmt>
  <rfmt sheetId="101" sqref="D8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dxf>
  </rfmt>
  <rfmt sheetId="101" sqref="E8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</rfmt>
  <rfmt sheetId="101" sqref="F8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</rfmt>
  <rfmt sheetId="101" sqref="C9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top style="medium">
          <color indexed="64"/>
        </top>
      </border>
    </dxf>
  </rfmt>
  <rfmt sheetId="101" sqref="D9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fmt sheetId="101" sqref="E9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fmt sheetId="101" sqref="F9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fmt sheetId="101" sqref="C10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top style="medium">
          <color indexed="64"/>
        </top>
      </border>
    </dxf>
  </rfmt>
  <rfmt sheetId="101" s="1" sqref="D10" start="0" length="0">
    <dxf>
      <font>
        <sz val="12"/>
        <color auto="1"/>
        <name val="Calibri"/>
        <scheme val="minor"/>
      </font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</rfmt>
  <rfmt sheetId="101" s="1" sqref="E10" start="0" length="0">
    <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</rfmt>
  <rfmt sheetId="101" s="1" sqref="F10" start="0" length="0">
    <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</rfmt>
  <rfmt sheetId="101" sqref="C11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fmt sheetId="101" s="1" sqref="D11" start="0" length="0">
    <dxf>
      <font>
        <sz val="12"/>
        <color auto="1"/>
        <name val="Calibri"/>
        <scheme val="minor"/>
      </font>
      <alignment horizontal="left" vertical="center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01" s="1" sqref="E11" start="0" length="0">
    <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01" s="1" sqref="F11" start="0" length="0">
    <dxf>
      <font>
        <sz val="12"/>
        <color auto="1"/>
        <name val="Calibri"/>
        <scheme val="minor"/>
      </font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</rfmt>
  <rfmt sheetId="101" sqref="C12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fmt sheetId="101" s="1" sqref="D12" start="0" length="0">
    <dxf>
      <font>
        <sz val="12"/>
        <color auto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01" s="1" sqref="E12" start="0" length="0">
    <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01" s="1" sqref="F12" start="0" length="0">
    <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</rfmt>
  <rfmt sheetId="101" sqref="C1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fmt sheetId="101" sqref="D13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dxf>
  </rfmt>
  <rfmt sheetId="101" sqref="E13" start="0" length="0">
    <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dxf>
  </rfmt>
  <rfmt sheetId="101" sqref="F13" start="0" length="0">
    <dxf>
      <numFmt numFmtId="164" formatCode="0.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/>
    </dxf>
  </rfmt>
  <rfmt sheetId="101" sqref="C14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fmt sheetId="101" sqref="D14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dxf>
  </rfmt>
  <rfmt sheetId="101" sqref="E14" start="0" length="0">
    <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dxf>
  </rfmt>
  <rfmt sheetId="101" sqref="F14" start="0" length="0">
    <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0"/>
    </dxf>
  </rfmt>
  <rfmt sheetId="101" sqref="C15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fmt sheetId="101" sqref="D15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dxf>
  </rfmt>
  <rfmt sheetId="101" sqref="E15" start="0" length="0">
    <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dxf>
  </rfmt>
  <rfmt sheetId="101" sqref="F15" start="0" length="0">
    <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dxf>
  </rfmt>
  <rfmt sheetId="101" sqref="C16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fmt sheetId="101" sqref="D16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dxf>
  </rfmt>
  <rfmt sheetId="101" sqref="E16" start="0" length="0">
    <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dxf>
  </rfmt>
  <rfmt sheetId="101" sqref="F16" start="0" length="0">
    <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dxf>
  </rfmt>
  <rfmt sheetId="101" sqref="C17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fmt sheetId="101" sqref="D17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dxf>
  </rfmt>
  <rfmt sheetId="101" sqref="E17" start="0" length="0">
    <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dxf>
  </rfmt>
  <rfmt sheetId="101" sqref="F17" start="0" length="0">
    <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dxf>
  </rfmt>
  <rfmt sheetId="101" sqref="C18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fmt sheetId="101" sqref="D18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dxf>
  </rfmt>
  <rfmt sheetId="101" sqref="E18" start="0" length="0">
    <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dxf>
  </rfmt>
  <rfmt sheetId="101" sqref="F18" start="0" length="0">
    <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dxf>
  </rfmt>
  <rfmt sheetId="101" sqref="C19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fmt sheetId="101" sqref="D19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fmt sheetId="101" sqref="E19" start="0" length="0">
    <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fmt sheetId="101" sqref="F19" start="0" length="0">
    <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/>
    </dxf>
  </rfmt>
  <rfmt sheetId="101" sqref="C20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101" sqref="D20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fmt sheetId="101" sqref="E20" start="0" length="0">
    <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fmt sheetId="101" sqref="F20" start="0" length="0">
    <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fmt sheetId="101" sqref="C21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dxf>
  </rfmt>
  <rfmt sheetId="101" sqref="D21" start="0" length="0">
    <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</rfmt>
  <rfmt sheetId="101" sqref="E21" start="0" length="0">
    <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</rfmt>
  <rfmt sheetId="101" sqref="F21" start="0" length="0">
    <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</rfmt>
  <rfmt sheetId="101" sqref="C22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rfmt>
  <rfmt sheetId="101" sqref="D22" start="0" length="0">
    <dxf>
      <font>
        <sz val="12"/>
        <color theme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01" sqref="E22" start="0" length="0">
    <dxf>
      <font>
        <sz val="12"/>
        <color theme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01" sqref="F22" start="0" length="0">
    <dxf>
      <font>
        <sz val="12"/>
        <color theme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</rfmt>
  <rfmt sheetId="101" sqref="C23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fmt sheetId="101" sqref="D23" start="0" length="0">
    <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</rfmt>
  <rfmt sheetId="101" sqref="E23" start="0" length="0">
    <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dxf>
  </rfmt>
  <rfmt sheetId="101" sqref="F23" start="0" length="0">
    <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</rfmt>
  <rfmt sheetId="101" sqref="C24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fmt sheetId="101" sqref="D24" start="0" length="0">
    <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01" sqref="E24" start="0" length="0">
    <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01" sqref="F24" start="0" length="0">
    <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</rfmt>
  <rfmt sheetId="101" sqref="C25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101" sqref="D25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fmt sheetId="101" sqref="E25" start="0" length="0">
    <dxf>
      <font>
        <b/>
        <sz val="11"/>
        <color theme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fmt sheetId="101" sqref="F25" start="0" length="0">
    <dxf>
      <font>
        <b/>
        <sz val="11"/>
        <color theme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7961" sId="101">
    <nc r="C1" t="inlineStr">
      <is>
        <t>от 23.12.2023 г.</t>
      </is>
    </nc>
  </rcc>
  <rcc rId="7962" sId="101">
    <nc r="D4" t="inlineStr">
      <is>
        <t>8 день</t>
      </is>
    </nc>
  </rcc>
  <rcc rId="7963" sId="101">
    <nc r="C6" t="inlineStr">
      <is>
        <t>Д/сад</t>
      </is>
    </nc>
  </rcc>
  <rcc rId="7964" sId="101">
    <nc r="D6" t="inlineStr">
      <is>
        <t>МБДОУ "ЦРР-д/с № 22"Алсу"</t>
      </is>
    </nc>
  </rcc>
  <rcc rId="7965" sId="101">
    <nc r="C8">
      <v>10</v>
    </nc>
  </rcc>
  <rcc rId="7966" sId="101">
    <nc r="D8" t="inlineStr">
      <is>
        <t>Блюдо</t>
      </is>
    </nc>
  </rcc>
  <rcc rId="7967" sId="101">
    <nc r="E8" t="inlineStr">
      <is>
        <t>С 3 лет</t>
      </is>
    </nc>
  </rcc>
  <rcc rId="7968" sId="101">
    <nc r="F8" t="inlineStr">
      <is>
        <t>до 7 лет</t>
      </is>
    </nc>
  </rcc>
  <rcc rId="7969" sId="101">
    <nc r="E9" t="inlineStr">
      <is>
        <t>грамм</t>
      </is>
    </nc>
  </rcc>
  <rcc rId="7970" sId="101">
    <nc r="F9" t="inlineStr">
      <is>
        <t>ккал</t>
      </is>
    </nc>
  </rcc>
  <rcc rId="7971" sId="101">
    <nc r="C10" t="inlineStr">
      <is>
        <r>
          <t>Завтрак/</t>
        </r>
        <r>
          <rPr>
            <b/>
            <sz val="11"/>
            <color theme="8" tint="-0.249977111117893"/>
            <rFont val="Calibri"/>
            <family val="2"/>
            <charset val="204"/>
          </rPr>
          <t>иртәнге аш</t>
        </r>
      </is>
    </nc>
  </rcc>
  <rcc rId="7972" sId="101">
    <nc r="D10" t="inlineStr">
      <is>
        <t>Каша геркулесовая молочная с маслом сливочным</t>
      </is>
    </nc>
  </rcc>
  <rcc rId="7973" sId="101">
    <nc r="E10" t="inlineStr">
      <is>
        <t>180/3</t>
      </is>
    </nc>
  </rcc>
  <rcc rId="7974" sId="101" numFmtId="4">
    <nc r="F10">
      <v>238.71</v>
    </nc>
  </rcc>
  <rcc rId="7975" sId="101">
    <nc r="D11" t="inlineStr">
      <is>
        <t>Какао с молоком</t>
      </is>
    </nc>
  </rcc>
  <rcc rId="7976" sId="101">
    <nc r="E11" t="inlineStr">
      <is>
        <t>180/6</t>
      </is>
    </nc>
  </rcc>
  <rcc rId="7977" sId="101">
    <nc r="F11">
      <v>90.78</v>
    </nc>
  </rcc>
  <rcc rId="7978" sId="101">
    <nc r="D12" t="inlineStr">
      <is>
        <t>Бутерброд с маслом сливочным</t>
      </is>
    </nc>
  </rcc>
  <rcc rId="7979" sId="101">
    <nc r="E12" t="inlineStr">
      <is>
        <t>30/5</t>
      </is>
    </nc>
  </rcc>
  <rcc rId="7980" sId="101" numFmtId="4">
    <nc r="F12">
      <v>111.68</v>
    </nc>
  </rcc>
  <rcc rId="7981" sId="101">
    <nc r="C13" t="inlineStr">
      <is>
        <t>09.00</t>
      </is>
    </nc>
  </rcc>
  <rcc rId="7982" sId="101">
    <nc r="D13" t="inlineStr">
      <is>
        <t>Сок</t>
      </is>
    </nc>
  </rcc>
  <rcc rId="7983" sId="101">
    <nc r="E13" t="inlineStr">
      <is>
        <t>200</t>
      </is>
    </nc>
  </rcc>
  <rcc rId="7984" sId="101" numFmtId="4">
    <nc r="F13">
      <v>84.8</v>
    </nc>
  </rcc>
  <rcc rId="7985" sId="101">
    <nc r="C14" t="inlineStr">
      <is>
        <r>
          <t>Обед/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төшке аш</t>
        </r>
      </is>
    </nc>
  </rcc>
  <rcc rId="7986" sId="101">
    <nc r="D14" t="inlineStr">
      <is>
        <t>Винегрет</t>
      </is>
    </nc>
  </rcc>
  <rcc rId="7987" sId="101">
    <nc r="E14" t="inlineStr">
      <is>
        <t>60</t>
      </is>
    </nc>
  </rcc>
  <rcc rId="7988" sId="101" numFmtId="4">
    <nc r="F14">
      <v>75.06</v>
    </nc>
  </rcc>
  <rcc rId="7989" sId="101">
    <nc r="D15" t="inlineStr">
      <is>
        <t>Щи со свежей капустой с картофелем, со сметаной</t>
      </is>
    </nc>
  </rcc>
  <rcc rId="7990" sId="101">
    <nc r="E15" t="inlineStr">
      <is>
        <t>180/10/7</t>
      </is>
    </nc>
  </rcc>
  <rcc rId="7991" sId="101" numFmtId="4">
    <nc r="F15">
      <v>84.8</v>
    </nc>
  </rcc>
  <rcc rId="7992" sId="101">
    <nc r="D16" t="inlineStr">
      <is>
        <t>Тефтели мясные</t>
      </is>
    </nc>
  </rcc>
  <rcc rId="7993" sId="101">
    <nc r="E16" t="inlineStr">
      <is>
        <t>60/20</t>
      </is>
    </nc>
  </rcc>
  <rcc rId="7994" sId="101" numFmtId="4">
    <nc r="F16">
      <v>125.85</v>
    </nc>
  </rcc>
  <rcc rId="7995" sId="101">
    <nc r="D17" t="inlineStr">
      <is>
        <t>Каша гречневая рассыпчатая с маслом сливочным</t>
      </is>
    </nc>
  </rcc>
  <rcc rId="7996" sId="101">
    <nc r="E17" t="inlineStr">
      <is>
        <t>130/3</t>
      </is>
    </nc>
  </rcc>
  <rcc rId="7997" sId="101" numFmtId="4">
    <nc r="F17">
      <v>205.27</v>
    </nc>
  </rcc>
  <rcc rId="7998" sId="101">
    <nc r="D18" t="inlineStr">
      <is>
        <t>Компот из урюка</t>
      </is>
    </nc>
  </rcc>
  <rcc rId="7999" sId="101">
    <nc r="E18" t="inlineStr">
      <is>
        <t>180</t>
      </is>
    </nc>
  </rcc>
  <rcc rId="8000" sId="101" numFmtId="4">
    <nc r="F18">
      <v>68.2</v>
    </nc>
  </rcc>
  <rcc rId="8001" sId="101">
    <nc r="D19" t="inlineStr">
      <is>
        <t>Хлеб пшеничный</t>
      </is>
    </nc>
  </rcc>
  <rcc rId="8002" sId="101">
    <nc r="E19" t="inlineStr">
      <is>
        <t>30</t>
      </is>
    </nc>
  </rcc>
  <rcc rId="8003" sId="101" numFmtId="4">
    <nc r="F19">
      <v>70.569999999999993</v>
    </nc>
  </rcc>
  <rcc rId="8004" sId="101">
    <nc r="D20" t="inlineStr">
      <is>
        <t>Хлеб ржаной</t>
      </is>
    </nc>
  </rcc>
  <rcc rId="8005" sId="101">
    <nc r="E20" t="inlineStr">
      <is>
        <t>45</t>
      </is>
    </nc>
  </rcc>
  <rcc rId="8006" sId="101" numFmtId="4">
    <nc r="F20">
      <v>89.19</v>
    </nc>
  </rcc>
  <rcc rId="8007" sId="101">
    <nc r="C21" t="inlineStr">
      <is>
        <r>
          <t>Полдник/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төштән соңгы аш</t>
        </r>
      </is>
    </nc>
  </rcc>
  <rcc rId="8008" sId="101">
    <nc r="D21" t="inlineStr">
      <is>
        <t>Ряженка</t>
      </is>
    </nc>
  </rcc>
  <rcc rId="8009" sId="101">
    <nc r="E21" t="inlineStr">
      <is>
        <t>180</t>
      </is>
    </nc>
  </rcc>
  <rcc rId="8010" sId="101" numFmtId="4">
    <nc r="F21">
      <v>92</v>
    </nc>
  </rcc>
  <rcc rId="8011" sId="101">
    <nc r="D22" t="inlineStr">
      <is>
        <t>Сушки</t>
      </is>
    </nc>
  </rcc>
  <rcc rId="8012" sId="101">
    <nc r="E22" t="inlineStr">
      <is>
        <t>20</t>
      </is>
    </nc>
  </rcc>
  <rcc rId="8013" sId="101" numFmtId="4">
    <nc r="F22">
      <v>67.8</v>
    </nc>
  </rcc>
  <rcc rId="8014" sId="101">
    <nc r="C23" t="inlineStr">
      <is>
        <r>
          <t>Ужин/</t>
        </r>
        <r>
          <rPr>
            <b/>
            <sz val="11"/>
            <color theme="8" tint="-0.249977111117893"/>
            <rFont val="Calibri"/>
            <family val="2"/>
            <charset val="204"/>
          </rPr>
          <t>кичке аш</t>
        </r>
      </is>
    </nc>
  </rcc>
  <rcc rId="8015" sId="101">
    <nc r="D23" t="inlineStr">
      <is>
        <t>Пудинг творожный запеченный с повидлом</t>
      </is>
    </nc>
  </rcc>
  <rcc rId="8016" sId="101">
    <nc r="E23" t="inlineStr">
      <is>
        <t>130/20</t>
      </is>
    </nc>
  </rcc>
  <rcc rId="8017" sId="101" numFmtId="4">
    <nc r="F23">
      <v>360.2</v>
    </nc>
  </rcc>
  <rcc rId="8018" sId="101">
    <nc r="D24" t="inlineStr">
      <is>
        <t>Чай с сахаром</t>
      </is>
    </nc>
  </rcc>
  <rcc rId="8019" sId="101">
    <nc r="E24" t="inlineStr">
      <is>
        <t>180/6</t>
      </is>
    </nc>
  </rcc>
  <rcc rId="8020" sId="101" numFmtId="4">
    <nc r="F24">
      <v>24.1</v>
    </nc>
  </rcc>
  <rcc rId="8021" sId="101">
    <nc r="E25" t="inlineStr">
      <is>
        <t>170,64 руб</t>
      </is>
    </nc>
  </rcc>
  <rcc rId="8022" sId="101">
    <nc r="F25">
      <f>+F24+F23+F22+F21+F20+F19+F18+F17+F16+F15+F14+F13+F12+F11+F10</f>
    </nc>
  </rcc>
  <ris rId="8023" sheetId="102" name="[меню НОЯБРЬ  2025.xlsx]Лист38" sheetPosition="81"/>
  <ris rId="8024" sheetId="103" name="[меню НОЯБРЬ  2025.xlsx]Лист39" sheetPosition="82"/>
  <rcc rId="8025" sId="102">
    <nc r="C1" t="inlineStr">
      <is>
        <t>Согласно контракту</t>
      </is>
    </nc>
  </rcc>
  <rcc rId="8026" sId="102">
    <nc r="C2" t="inlineStr">
      <is>
        <t>№2024.617</t>
      </is>
    </nc>
  </rcc>
  <rcc rId="8027" sId="102">
    <nc r="C3" t="inlineStr">
      <is>
        <t>от 23.12.2023 г.</t>
      </is>
    </nc>
  </rcc>
  <rcc rId="8028" sId="102">
    <nc r="D6" t="inlineStr">
      <is>
        <t>9 день</t>
      </is>
    </nc>
  </rcc>
  <rcc rId="8029" sId="102" odxf="1" dxf="1">
    <nc r="C8" t="inlineStr">
      <is>
        <t>Д/сад</t>
      </is>
    </nc>
    <odxf>
      <font>
        <b val="0"/>
        <sz val="11"/>
        <color theme="1"/>
        <name val="Calibri"/>
        <scheme val="minor"/>
      </font>
    </odxf>
    <ndxf>
      <font>
        <b/>
        <sz val="11"/>
        <color theme="1"/>
        <name val="Calibri"/>
        <scheme val="minor"/>
      </font>
    </ndxf>
  </rcc>
  <rcc rId="8030" sId="102" odxf="1" dxf="1">
    <nc r="D8" t="inlineStr">
      <is>
        <t>МБДОУ "ЦРР-д/с № 22"Алсу"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102" sqref="E8" start="0" length="0">
    <dxf>
      <font>
        <b/>
        <sz val="11"/>
        <color theme="1"/>
        <name val="Calibri"/>
        <scheme val="minor"/>
      </font>
    </dxf>
  </rfmt>
  <rfmt sheetId="102" sqref="F8" start="0" length="0">
    <dxf>
      <font>
        <b/>
        <sz val="11"/>
        <color theme="1"/>
        <name val="Calibri"/>
        <scheme val="minor"/>
      </font>
      <numFmt numFmtId="19" formatCode="dd/mm/yyyy"/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cc rId="8031" sId="102" odxf="1" dxf="1">
    <nc r="C10">
      <v>10</v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ndxf>
  </rcc>
  <rcc rId="8032" sId="102" odxf="1" dxf="1">
    <nc r="D10" t="inlineStr">
      <is>
        <t>Блюдо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ndxf>
  </rcc>
  <rcc rId="8033" sId="102" odxf="1" dxf="1">
    <nc r="E10" t="inlineStr">
      <is>
        <t>С 3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034" sId="102" odxf="1" dxf="1">
    <nc r="F10" t="inlineStr">
      <is>
        <t>до 7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102" sqref="C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top style="medium">
          <color indexed="64"/>
        </top>
      </border>
    </dxf>
  </rfmt>
  <rfmt sheetId="102" sqref="D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cc rId="8035" sId="102" odxf="1" dxf="1">
    <nc r="E11" t="inlineStr">
      <is>
        <t>грамм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8036" sId="102" odxf="1" dxf="1">
    <nc r="F11" t="inlineStr">
      <is>
        <t>ккал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8037" sId="102" odxf="1" dxf="1">
    <nc r="C12" t="inlineStr">
      <is>
        <t>Завтрак/иртәнге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top style="medium">
          <color indexed="64"/>
        </top>
      </border>
    </ndxf>
  </rcc>
  <rcc rId="8038" sId="102" odxf="1" s="1" dxf="1">
    <nc r="D12" t="inlineStr">
      <is>
        <t>Каша пшенная молочная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039" sId="102" odxf="1" s="1" dxf="1">
    <nc r="E12" t="inlineStr">
      <is>
        <t>180/3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040" sId="102" odxf="1" s="1" dxf="1" numFmtId="4">
    <nc r="F12">
      <v>184.24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102" sqref="C1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8041" sId="102" odxf="1" s="1" dxf="1">
    <nc r="D13" t="inlineStr">
      <is>
        <t>Чай с молоком и сахаром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left" vertical="center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042" sId="102" odxf="1" s="1" dxf="1">
    <nc r="E13" t="inlineStr">
      <is>
        <t>180/6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043" sId="102" odxf="1" s="1" dxf="1">
    <nc r="F13">
      <v>75.760000000000005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102" sqref="C14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8044" sId="102" odxf="1" s="1" dxf="1">
    <nc r="D14" t="inlineStr">
      <is>
        <t>Бутерброд с  маслом сливочным,с сыром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045" sId="102" odxf="1" s="1" dxf="1">
    <nc r="E14" t="inlineStr">
      <is>
        <t>30/5/5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046" sId="102" odxf="1" s="1" dxf="1" numFmtId="4">
    <nc r="F14">
      <v>128.77000000000001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8047" sId="102" odxf="1" dxf="1">
    <nc r="C15" t="inlineStr">
      <is>
        <t>09.00</t>
      </is>
    </nc>
    <odxf>
      <font>
        <b val="0"/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ndxf>
  </rcc>
  <rcc rId="8048" sId="102" odxf="1" dxf="1">
    <nc r="D15" t="inlineStr">
      <is>
        <t>Апельсин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8049" sId="102" odxf="1" dxf="1">
    <nc r="E15" t="inlineStr">
      <is>
        <t>100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8050" sId="102" odxf="1" dxf="1" numFmtId="4">
    <nc r="F15">
      <v>43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164" formatCode="0.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8051" sId="102" odxf="1" dxf="1">
    <nc r="C16" t="inlineStr">
      <is>
        <t>Обед/төшке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8052" sId="102" odxf="1" dxf="1">
    <nc r="D16" t="inlineStr">
      <is>
        <t>салат из моркови с сахаром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8053" sId="102" odxf="1" dxf="1">
    <nc r="E16" t="inlineStr">
      <is>
        <t>60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8054" sId="102" odxf="1" dxf="1" numFmtId="4">
    <nc r="F16">
      <v>31.38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fmt sheetId="102" sqref="C17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8055" sId="102" odxf="1" dxf="1">
    <nc r="D17" t="inlineStr">
      <is>
        <t>суп лапша домашняя на курином б-не, с мясом птицы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056" sId="102" odxf="1" dxf="1">
    <nc r="E17" t="inlineStr">
      <is>
        <t>180/10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057" sId="102" odxf="1" dxf="1" numFmtId="4">
    <nc r="F17">
      <v>109.54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102" sqref="C18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8058" sId="102" odxf="1" dxf="1">
    <nc r="D18" t="inlineStr">
      <is>
        <t>Пюре картофельное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059" sId="102" odxf="1" dxf="1">
    <nc r="E18" t="inlineStr">
      <is>
        <t>140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060" sId="102" odxf="1" dxf="1" numFmtId="4">
    <nc r="F18">
      <v>128.1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102" sqref="C19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8061" sId="102" odxf="1" dxf="1">
    <nc r="D19" t="inlineStr">
      <is>
        <t>Рыба тушеная с овощами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062" sId="102" odxf="1" dxf="1">
    <nc r="E19" t="inlineStr">
      <is>
        <t>50/25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063" sId="102" odxf="1" dxf="1" numFmtId="4">
    <nc r="F19">
      <v>105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102" sqref="C20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8064" sId="102" odxf="1" dxf="1">
    <nc r="D20" t="inlineStr">
      <is>
        <t>Напиток из сухофруктов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065" sId="102" odxf="1" dxf="1">
    <nc r="E20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066" sId="102" odxf="1" dxf="1" numFmtId="4">
    <nc r="F20">
      <v>71.52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102" sqref="C21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8067" sId="102" odxf="1" dxf="1">
    <nc r="D21" t="inlineStr">
      <is>
        <t>Хлеб пшеничный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8068" sId="102" odxf="1" dxf="1">
    <nc r="E21" t="inlineStr">
      <is>
        <t>30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8069" sId="102" odxf="1" dxf="1" numFmtId="4">
    <nc r="F21">
      <v>70.569999999999993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102" sqref="C22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cc rId="8070" sId="102" odxf="1" dxf="1">
    <nc r="D22" t="inlineStr">
      <is>
        <t>Хлеб ржаной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8071" sId="102" odxf="1" dxf="1">
    <nc r="E22" t="inlineStr">
      <is>
        <t>45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8072" sId="102" odxf="1" dxf="1" numFmtId="4">
    <nc r="F22">
      <v>89.19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8073" sId="102" odxf="1" dxf="1">
    <nc r="C23" t="inlineStr">
      <is>
        <t>Полдник/төштән соңгы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righ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ndxf>
  </rcc>
  <rcc rId="8074" sId="102" odxf="1" dxf="1">
    <nc r="D23" t="inlineStr">
      <is>
        <t>кисломолочный напиток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075" sId="102" odxf="1" dxf="1">
    <nc r="E23" t="inlineStr">
      <is>
        <t>180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076" sId="102" odxf="1" dxf="1" numFmtId="4">
    <nc r="F23">
      <v>92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cc rId="8077" sId="102" odxf="1" dxf="1">
    <nc r="C24" t="inlineStr">
      <is>
        <t>Ужин/кичке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8078" sId="102" odxf="1" dxf="1">
    <nc r="D24" t="inlineStr">
      <is>
        <t>Вак балиш с рисом и мясом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079" sId="102" odxf="1" dxf="1">
    <nc r="E24" t="inlineStr">
      <is>
        <t>150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080" sId="102" odxf="1" dxf="1" numFmtId="4">
    <nc r="F24">
      <v>234.63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102" sqref="C25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8081" sId="102" odxf="1" dxf="1">
    <nc r="D25" t="inlineStr">
      <is>
        <t>чай с сахаром и лимоном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082" sId="102" odxf="1" dxf="1">
    <nc r="E25" t="inlineStr">
      <is>
        <t>180/6/7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083" sId="102" odxf="1" dxf="1" numFmtId="4">
    <nc r="F25">
      <v>26.48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102" sqref="C26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fmt sheetId="102" sqref="D26" start="0" length="0">
    <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02" sqref="E26" start="0" length="0">
    <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02" sqref="F26" start="0" length="0">
    <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</rfmt>
  <rfmt sheetId="102" sqref="C27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102" sqref="D27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8084" sId="102" odxf="1" dxf="1">
    <nc r="E27" t="inlineStr">
      <is>
        <t>170,64 руб</t>
      </is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8085" sId="102" odxf="1" dxf="1">
    <nc r="F27">
      <f>F25+F24+F23+F22+F21+F20+F19+F18+F17+F16+F15+F14+F13+F12</f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v guid="{7D113E4B-2489-4A93-A066-E9128A217E1E}" action="delete"/>
  <rcv guid="{7D113E4B-2489-4A93-A066-E9128A217E1E}" action="add"/>
</revisions>
</file>

<file path=xl/revisions/revisionLog1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8086" sId="103">
    <nc r="C1" t="inlineStr">
      <is>
        <t>Согласно контракту</t>
      </is>
    </nc>
  </rcc>
  <rcc rId="8087" sId="103">
    <nc r="C2" t="inlineStr">
      <is>
        <t>№2024.617</t>
      </is>
    </nc>
  </rcc>
  <rcc rId="8088" sId="103">
    <nc r="C3" t="inlineStr">
      <is>
        <t>от 23.12.2023 г.</t>
      </is>
    </nc>
  </rcc>
  <rcc rId="8089" sId="103">
    <nc r="D5" t="inlineStr">
      <is>
        <t>10 день</t>
      </is>
    </nc>
  </rcc>
  <rcc rId="8090" sId="103" odxf="1" dxf="1">
    <nc r="C8" t="inlineStr">
      <is>
        <t>Д/сад</t>
      </is>
    </nc>
    <odxf>
      <font>
        <b val="0"/>
        <sz val="11"/>
        <color theme="1"/>
        <name val="Calibri"/>
        <scheme val="minor"/>
      </font>
    </odxf>
    <ndxf>
      <font>
        <b/>
        <sz val="11"/>
        <color theme="1"/>
        <name val="Calibri"/>
        <scheme val="minor"/>
      </font>
    </ndxf>
  </rcc>
  <rcc rId="8091" sId="103" odxf="1" dxf="1">
    <nc r="D8" t="inlineStr">
      <is>
        <t>МБДОУ "ЦРР-д/с № 22"Алсу"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103" sqref="E8" start="0" length="0">
    <dxf>
      <font>
        <b/>
        <sz val="11"/>
        <color theme="1"/>
        <name val="Calibri"/>
        <scheme val="minor"/>
      </font>
    </dxf>
  </rfmt>
  <rfmt sheetId="103" sqref="F8" start="0" length="0">
    <dxf>
      <font>
        <b/>
        <sz val="11"/>
        <color theme="1"/>
        <name val="Calibri"/>
        <scheme val="minor"/>
      </font>
      <numFmt numFmtId="19" formatCode="dd/mm/yyyy"/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cc rId="8092" sId="103" odxf="1" dxf="1">
    <nc r="C10">
      <v>10</v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ndxf>
  </rcc>
  <rcc rId="8093" sId="103" odxf="1" dxf="1">
    <nc r="D10" t="inlineStr">
      <is>
        <t>Блюдо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ndxf>
  </rcc>
  <rcc rId="8094" sId="103" odxf="1" dxf="1">
    <nc r="E10" t="inlineStr">
      <is>
        <t>С 3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095" sId="103" odxf="1" dxf="1">
    <nc r="F10" t="inlineStr">
      <is>
        <t>до 7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103" sqref="C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top style="medium">
          <color indexed="64"/>
        </top>
      </border>
    </dxf>
  </rfmt>
  <rfmt sheetId="103" sqref="D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cc rId="8096" sId="103" odxf="1" dxf="1">
    <nc r="E11" t="inlineStr">
      <is>
        <t>грамм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8097" sId="103" odxf="1" dxf="1">
    <nc r="F11" t="inlineStr">
      <is>
        <t>ккал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8098" sId="103" odxf="1" dxf="1">
    <nc r="C12" t="inlineStr">
      <is>
        <t>Завтрак/иртәнге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top style="medium">
          <color indexed="64"/>
        </top>
      </border>
    </ndxf>
  </rcc>
  <rcc rId="8099" sId="103" odxf="1" s="1" dxf="1">
    <nc r="D12" t="inlineStr">
      <is>
        <t>Каша рисовая молочная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100" sId="103" odxf="1" s="1" dxf="1">
    <nc r="E12" t="inlineStr">
      <is>
        <t>180/3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101" sId="103" odxf="1" s="1" dxf="1" numFmtId="4">
    <nc r="F12">
      <v>225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103" sqref="C1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8102" sId="103" odxf="1" s="1" dxf="1">
    <nc r="D13" t="inlineStr">
      <is>
        <t>Чай с сахаром, с яблоком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left" vertical="center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103" sId="103" odxf="1" s="1" dxf="1">
    <nc r="E13" t="inlineStr">
      <is>
        <t>180/6/10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104" sId="103" odxf="1" s="1" dxf="1">
    <nc r="F13">
      <v>28.7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103" sqref="C14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8105" sId="103" odxf="1" s="1" dxf="1">
    <nc r="D14" t="inlineStr">
      <is>
        <t>Бутербр с маслом слив, с сыром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106" sId="103" odxf="1" s="1" dxf="1">
    <nc r="E14" t="inlineStr">
      <is>
        <t>30/5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107" sId="103" odxf="1" s="1" dxf="1" numFmtId="4">
    <nc r="F14">
      <v>111.68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8108" sId="103" odxf="1" dxf="1">
    <nc r="C15" t="inlineStr">
      <is>
        <t>09.00</t>
      </is>
    </nc>
    <odxf>
      <font>
        <b val="0"/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ndxf>
  </rcc>
  <rcc rId="8109" sId="103" odxf="1" dxf="1">
    <nc r="D15" t="inlineStr">
      <is>
        <t>Сок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8110" sId="103" odxf="1" dxf="1">
    <nc r="E15" t="inlineStr">
      <is>
        <t>200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8111" sId="103" odxf="1" dxf="1" numFmtId="4">
    <nc r="F15">
      <v>84.8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164" formatCode="0.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8112" sId="103" odxf="1" dxf="1">
    <nc r="C16" t="inlineStr">
      <is>
        <t>Обед/төшке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8113" sId="103" odxf="1" dxf="1">
    <nc r="D16" t="inlineStr">
      <is>
        <t>Салат из зеленого горошка к/с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8114" sId="103" odxf="1" dxf="1">
    <nc r="E16" t="inlineStr">
      <is>
        <t>50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8115" sId="103" odxf="1" dxf="1" numFmtId="4">
    <nc r="F16">
      <v>41.8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fmt sheetId="103" sqref="C17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8116" sId="103" odxf="1" dxf="1">
    <nc r="D17" t="inlineStr">
      <is>
        <t>Суп картофельный с пшенной крупой на курином бульоне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117" sId="103" odxf="1" dxf="1">
    <nc r="E17" t="inlineStr">
      <is>
        <t>180/10/5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118" sId="103" odxf="1" dxf="1" numFmtId="4">
    <nc r="F17">
      <v>51.45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103" sqref="C18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8119" sId="103" odxf="1" dxf="1">
    <nc r="D18" t="inlineStr">
      <is>
        <t>Жаркое по - домашнему из отварной птицы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120" sId="103" odxf="1" dxf="1">
    <nc r="E18" t="inlineStr">
      <is>
        <t>200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121" sId="103" odxf="1" dxf="1" numFmtId="4">
    <nc r="F18">
      <v>236.2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103" sqref="C19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8122" sId="103" odxf="1" dxf="1">
    <nc r="D19" t="inlineStr">
      <is>
        <t>Компот из фруктов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8123" sId="103" odxf="1" dxf="1">
    <nc r="E19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8124" sId="103" odxf="1" dxf="1" numFmtId="4">
    <nc r="F19">
      <v>39.47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103" sqref="C20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8125" sId="103" odxf="1" dxf="1">
    <nc r="D20" t="inlineStr">
      <is>
        <t>хлеб пшеничный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126" sId="103" odxf="1" dxf="1">
    <nc r="E20" t="inlineStr">
      <is>
        <t>30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127" sId="103" odxf="1" dxf="1" numFmtId="4">
    <nc r="F20">
      <v>70.569999999999993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103" sqref="C21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cc rId="8128" sId="103" odxf="1" dxf="1">
    <nc r="D21" t="inlineStr">
      <is>
        <t>Хлеб ржаной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8129" sId="103" odxf="1" dxf="1">
    <nc r="E21" t="inlineStr">
      <is>
        <t>45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8130" sId="103" odxf="1" dxf="1" numFmtId="4">
    <nc r="F21">
      <v>89.19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8131" sId="103" odxf="1" dxf="1">
    <nc r="C22" t="inlineStr">
      <is>
        <t>Полдник/төштән соңгы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righ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ndxf>
  </rcc>
  <rcc rId="8132" sId="103" odxf="1" dxf="1">
    <nc r="D22" t="inlineStr">
      <is>
        <t>Кефир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133" sId="103" odxf="1" dxf="1">
    <nc r="E22" t="inlineStr">
      <is>
        <t>185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134" sId="103" odxf="1" dxf="1" numFmtId="4">
    <nc r="F22">
      <v>90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103" sqref="C2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rfmt>
  <rcc rId="8135" sId="103" odxf="1" dxf="1">
    <nc r="D23" t="inlineStr">
      <is>
        <t>Пряники</t>
      </is>
    </nc>
    <odxf>
      <font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sz val="12"/>
        <color theme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136" sId="103" odxf="1" dxf="1">
    <nc r="E23" t="inlineStr">
      <is>
        <t>35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137" sId="103" odxf="1" dxf="1" numFmtId="4">
    <nc r="F23">
      <v>128.1</v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8138" sId="103" odxf="1" dxf="1">
    <nc r="C24" t="inlineStr">
      <is>
        <t>Ужин/кичке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8139" sId="103" odxf="1" dxf="1">
    <nc r="D24" t="inlineStr">
      <is>
        <t>Сырники из творога с повидлом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140" sId="103" odxf="1" dxf="1">
    <nc r="E24" t="inlineStr">
      <is>
        <t>120/30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141" sId="103" odxf="1" dxf="1" numFmtId="4">
    <nc r="F24">
      <v>379.8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103" sqref="C25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8142" sId="103" odxf="1" dxf="1">
    <nc r="D25" t="inlineStr">
      <is>
        <t>Напиток из шиповника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143" sId="103" odxf="1" dxf="1">
    <nc r="E25" t="inlineStr">
      <is>
        <t>180/6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144" sId="103" odxf="1" dxf="1" numFmtId="4">
    <nc r="F25">
      <v>31.38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103" sqref="C26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103" sqref="D26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8145" sId="103" odxf="1" dxf="1">
    <nc r="E26" t="inlineStr">
      <is>
        <t>170,64  руб</t>
      </is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8146" sId="103" odxf="1" dxf="1">
    <nc r="F26">
      <f>F25+F24+F23+F22+F21+F20+F19+F18+F17+F16+F15+F14+F13+F12</f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is rId="8147" sheetId="104" name="[меню НОЯБРЬ  2025.xlsx]29 декабря" sheetPosition="83"/>
  <ris rId="8148" sheetId="105" name="[меню НОЯБРЬ  2025.xlsx]30 декабря" sheetPosition="84"/>
  <rcc rId="8149" sId="104">
    <nc r="B1" t="inlineStr">
      <is>
        <t>Согласно контракту</t>
      </is>
    </nc>
  </rcc>
  <rcc rId="8150" sId="104">
    <nc r="B2" t="inlineStr">
      <is>
        <t>№2024.617</t>
      </is>
    </nc>
  </rcc>
  <rcc rId="8151" sId="104">
    <nc r="B3" t="inlineStr">
      <is>
        <t>от 23.12.2023 г.</t>
      </is>
    </nc>
  </rcc>
  <rcc rId="8152" sId="104">
    <nc r="C6" t="inlineStr">
      <is>
        <t>1 день</t>
      </is>
    </nc>
  </rcc>
  <rcc rId="8153" sId="104" odxf="1" dxf="1">
    <nc r="B8" t="inlineStr">
      <is>
        <t>Д/сад</t>
      </is>
    </nc>
    <odxf>
      <font>
        <b val="0"/>
        <sz val="11"/>
        <color theme="1"/>
        <name val="Calibri"/>
        <scheme val="minor"/>
      </font>
    </odxf>
    <ndxf>
      <font>
        <b/>
        <sz val="11"/>
        <color theme="1"/>
        <name val="Calibri"/>
        <scheme val="minor"/>
      </font>
    </ndxf>
  </rcc>
  <rcc rId="8154" sId="104" odxf="1" dxf="1">
    <nc r="C8" t="inlineStr">
      <is>
        <t>МБДОУ "ЦРР-д/с № 22"Алсу"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104" sqref="D8" start="0" length="0">
    <dxf>
      <font>
        <b/>
        <sz val="11"/>
        <color theme="1"/>
        <name val="Calibri"/>
        <scheme val="minor"/>
      </font>
    </dxf>
  </rfmt>
  <rfmt sheetId="104" sqref="E8" start="0" length="0">
    <dxf>
      <font>
        <b/>
        <sz val="11"/>
        <color theme="1"/>
        <name val="Calibri"/>
        <scheme val="minor"/>
      </font>
      <numFmt numFmtId="19" formatCode="dd/mm/yyyy"/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cc rId="8155" sId="104" odxf="1" dxf="1">
    <nc r="B10">
      <v>10</v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ndxf>
  </rcc>
  <rcc rId="8156" sId="104" odxf="1" dxf="1">
    <nc r="C10" t="inlineStr">
      <is>
        <t>Блюдо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ndxf>
  </rcc>
  <rcc rId="8157" sId="104" odxf="1" dxf="1">
    <nc r="D10" t="inlineStr">
      <is>
        <t>С 3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158" sId="104" odxf="1" dxf="1">
    <nc r="E10" t="inlineStr">
      <is>
        <t>до 7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104" sqref="B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top style="medium">
          <color indexed="64"/>
        </top>
      </border>
    </dxf>
  </rfmt>
  <rfmt sheetId="104" sqref="C11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cc rId="8159" sId="104" odxf="1" dxf="1">
    <nc r="D11" t="inlineStr">
      <is>
        <t>грамм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8160" sId="104" odxf="1" dxf="1">
    <nc r="E11" t="inlineStr">
      <is>
        <t>ккал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8161" sId="104" odxf="1" dxf="1">
    <nc r="B12" t="inlineStr">
      <is>
        <t>Завтрак/иртәнге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top style="medium">
          <color indexed="64"/>
        </top>
      </border>
    </ndxf>
  </rcc>
  <rcc rId="8162" sId="104" odxf="1" s="1" dxf="1">
    <nc r="C12" t="inlineStr">
      <is>
        <t>Каша Геркулесовая молочная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163" sId="104" odxf="1" s="1" dxf="1">
    <nc r="D12" t="inlineStr">
      <is>
        <t>180/3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164" sId="104" odxf="1" s="1" dxf="1" numFmtId="4">
    <nc r="E12">
      <v>238.71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104" sqref="B1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8165" sId="104" odxf="1" s="1" dxf="1">
    <nc r="C13" t="inlineStr">
      <is>
        <t>Кофейный напиток с молоком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left" vertical="center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166" sId="104" odxf="1" s="1" dxf="1">
    <nc r="D13" t="inlineStr">
      <is>
        <t>180/6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167" sId="104" odxf="1" s="1" dxf="1">
    <nc r="E13">
      <v>74.58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104" sqref="B14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8168" sId="104" odxf="1" s="1" dxf="1">
    <nc r="C14" t="inlineStr">
      <is>
        <t>Бутерброд с маслом сливочным,с сыром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169" sId="104" odxf="1" s="1" dxf="1">
    <nc r="D14" t="inlineStr">
      <is>
        <t>30/5/5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170" sId="104" odxf="1" s="1" dxf="1" numFmtId="4">
    <nc r="E14">
      <v>128.77000000000001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8171" sId="104" odxf="1" dxf="1">
    <nc r="B15" t="inlineStr">
      <is>
        <t>09.00</t>
      </is>
    </nc>
    <odxf>
      <font>
        <b val="0"/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ndxf>
  </rcc>
  <rcc rId="8172" sId="104" odxf="1" dxf="1">
    <nc r="C15" t="inlineStr">
      <is>
        <t>Яблоко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8173" sId="104" odxf="1" dxf="1">
    <nc r="D15" t="inlineStr">
      <is>
        <t>100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8174" sId="104" odxf="1" dxf="1" numFmtId="4">
    <nc r="E15">
      <v>47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164" formatCode="0.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8175" sId="104" odxf="1" dxf="1">
    <nc r="B16" t="inlineStr">
      <is>
        <t>Обед/төшке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8176" sId="104" odxf="1" dxf="1">
    <nc r="C16" t="inlineStr">
      <is>
        <t>Икра Кабачковая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8177" sId="104" odxf="1" dxf="1">
    <nc r="D16" t="inlineStr">
      <is>
        <t>50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8178" sId="104" odxf="1" dxf="1" numFmtId="4">
    <nc r="E16">
      <v>34.799999999999997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fmt sheetId="104" sqref="B17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8179" sId="104" odxf="1" dxf="1">
    <nc r="C17" t="inlineStr">
      <is>
        <t>Суп картофельный с клецками на курином бульоне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180" sId="104" odxf="1" dxf="1">
    <nc r="D17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181" sId="104" odxf="1" dxf="1" numFmtId="4">
    <nc r="E17">
      <v>107.24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104" sqref="B18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8182" sId="104" odxf="1" dxf="1">
    <nc r="C18" t="inlineStr">
      <is>
        <t>Плов из птицы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183" sId="104" odxf="1" dxf="1">
    <nc r="D18" t="inlineStr">
      <is>
        <t>200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184" sId="104" odxf="1" dxf="1" numFmtId="4">
    <nc r="E18">
      <v>282.55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104" sqref="B19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8185" sId="104" odxf="1" dxf="1">
    <nc r="C19" t="inlineStr">
      <is>
        <t>Компот из яблок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8186" sId="104" odxf="1" dxf="1">
    <nc r="D19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8187" sId="104" odxf="1" dxf="1" numFmtId="4">
    <nc r="E19">
      <v>103.14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104" sqref="B20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cc rId="8188" sId="104" odxf="1" dxf="1">
    <nc r="C20" t="inlineStr">
      <is>
        <t>Хлеб ржаной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8189" sId="104" odxf="1" dxf="1">
    <nc r="D20" t="inlineStr">
      <is>
        <t>45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8190" sId="104" odxf="1" dxf="1" numFmtId="4">
    <nc r="E20">
      <v>89.19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fmt sheetId="104" sqref="B21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8191" sId="104" odxf="1" dxf="1">
    <nc r="C21" t="inlineStr">
      <is>
        <t>Хлеб пшеничный</t>
      </is>
    </nc>
    <odxf>
      <alignment vertical="bottom" wrapText="0" readingOrder="0"/>
      <border outline="0">
        <left/>
        <right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</border>
      <protection locked="0"/>
    </ndxf>
  </rcc>
  <rcc rId="8192" sId="104" odxf="1" dxf="1">
    <nc r="D21" t="inlineStr">
      <is>
        <t>35</t>
      </is>
    </nc>
    <odxf>
      <numFmt numFmtId="0" formatCode="General"/>
      <alignment horizontal="general" vertical="bottom" readingOrder="0"/>
      <border outline="0">
        <left/>
        <right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</border>
      <protection locked="0"/>
    </ndxf>
  </rcc>
  <rcc rId="8193" sId="104" odxf="1" dxf="1" numFmtId="4">
    <nc r="E21">
      <v>82.25</v>
    </nc>
    <odxf>
      <numFmt numFmtId="0" formatCode="General"/>
      <alignment horizontal="general" vertical="bottom" readingOrder="0"/>
      <border outline="0">
        <left/>
        <right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</border>
      <protection locked="0"/>
    </ndxf>
  </rcc>
  <rcc rId="8194" sId="104" odxf="1" dxf="1">
    <nc r="B22" t="inlineStr">
      <is>
        <t>Полдник/төштән соңгы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righ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ndxf>
  </rcc>
  <rcc rId="8195" sId="104" odxf="1" dxf="1">
    <nc r="C22" t="inlineStr">
      <is>
        <t>Напиток ацид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196" sId="104" odxf="1" dxf="1">
    <nc r="D22" t="inlineStr">
      <is>
        <t>180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197" sId="104" odxf="1" dxf="1" numFmtId="4">
    <nc r="E22">
      <v>92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104" sqref="B2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rfmt>
  <rcc rId="8198" sId="104" odxf="1" dxf="1">
    <nc r="C23" t="inlineStr">
      <is>
        <t>Печенье</t>
      </is>
    </nc>
    <odxf>
      <font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sz val="12"/>
        <color theme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199" sId="104" odxf="1" dxf="1">
    <nc r="D23" t="inlineStr">
      <is>
        <t>20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200" sId="104" odxf="1" dxf="1" numFmtId="4">
    <nc r="E23">
      <v>83.4</v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8201" sId="104" odxf="1" dxf="1">
    <nc r="B24" t="inlineStr">
      <is>
        <t>Ужин/кичке аш</t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8202" sId="104" odxf="1" dxf="1">
    <nc r="C24" t="inlineStr">
      <is>
        <t xml:space="preserve">Котлеты рыбные 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203" sId="104" odxf="1" dxf="1">
    <nc r="D24" t="inlineStr">
      <is>
        <t>70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204" sId="104" odxf="1" dxf="1" numFmtId="4">
    <nc r="E24">
      <v>101.72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104" sqref="B25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8205" sId="104" odxf="1" dxf="1">
    <nc r="C25" t="inlineStr">
      <is>
        <t>Пюре картофельное с маслом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206" sId="104" odxf="1" dxf="1">
    <nc r="D25" t="inlineStr">
      <is>
        <t>140/3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207" sId="104" odxf="1" dxf="1" numFmtId="4">
    <nc r="E25">
      <v>147.9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104" sqref="B26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8208" sId="104" odxf="1" dxf="1">
    <nc r="C26" t="inlineStr">
      <is>
        <t>Чай с сахаром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209" sId="104" odxf="1" dxf="1">
    <nc r="D26" t="inlineStr">
      <is>
        <t>180/6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210" sId="104" odxf="1" dxf="1" numFmtId="4">
    <nc r="E26">
      <v>23.94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104" sqref="B27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8211" sId="104" odxf="1" dxf="1">
    <nc r="C27" t="inlineStr">
      <is>
        <t>Хлеб пшеничный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212" sId="104" odxf="1" dxf="1">
    <nc r="D27" t="inlineStr">
      <is>
        <t>35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213" sId="104" odxf="1" dxf="1" numFmtId="4">
    <nc r="E27">
      <v>82.25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104" sqref="B28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104" sqref="C28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8214" sId="104" odxf="1" dxf="1">
    <nc r="D28" t="inlineStr">
      <is>
        <t>170,64 руб</t>
      </is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8215" sId="104" odxf="1" dxf="1">
    <nc r="E28">
      <f>E27+E26+E25+E24+E23+E22+E21+E20+E19+E18+E17+E16+E15+E14+E13+E12</f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8216" sId="105">
    <nc r="B1" t="inlineStr">
      <is>
        <t>№2024.617</t>
      </is>
    </nc>
  </rcc>
  <rcc rId="8217" sId="105">
    <nc r="B2" t="inlineStr">
      <is>
        <t>от 23.12.2023 г.</t>
      </is>
    </nc>
  </rcc>
  <rcc rId="8218" sId="105">
    <nc r="C4" t="inlineStr">
      <is>
        <t>2 день</t>
      </is>
    </nc>
  </rcc>
  <rcc rId="8219" sId="105" odxf="1" dxf="1">
    <nc r="B7" t="inlineStr">
      <is>
        <t>Д/сад</t>
      </is>
    </nc>
    <odxf>
      <font>
        <b val="0"/>
        <sz val="11"/>
        <color theme="1"/>
        <name val="Calibri"/>
        <scheme val="minor"/>
      </font>
    </odxf>
    <ndxf>
      <font>
        <b/>
        <sz val="11"/>
        <color theme="1"/>
        <name val="Calibri"/>
        <scheme val="minor"/>
      </font>
    </ndxf>
  </rcc>
  <rcc rId="8220" sId="105" odxf="1" dxf="1">
    <nc r="C7" t="inlineStr">
      <is>
        <t>МБДОУ "ЦРР-д/с № 22"Алсу"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105" sqref="D7" start="0" length="0">
    <dxf>
      <font>
        <b/>
        <sz val="11"/>
        <color theme="1"/>
        <name val="Calibri"/>
        <scheme val="minor"/>
      </font>
    </dxf>
  </rfmt>
  <rfmt sheetId="105" sqref="E7" start="0" length="0">
    <dxf>
      <font>
        <b/>
        <sz val="11"/>
        <color theme="1"/>
        <name val="Calibri"/>
        <scheme val="minor"/>
      </font>
      <numFmt numFmtId="19" formatCode="dd/mm/yyyy"/>
      <fill>
        <patternFill patternType="solid">
          <bgColor rgb="FFFFFF00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dxf>
  </rfmt>
  <rcc rId="8221" sId="105" odxf="1" dxf="1">
    <nc r="B9">
      <v>10</v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</border>
    </ndxf>
  </rcc>
  <rcc rId="8222" sId="105" odxf="1" dxf="1">
    <nc r="C9" t="inlineStr">
      <is>
        <t>Блюдо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</border>
    </ndxf>
  </rcc>
  <rcc rId="8223" sId="105" odxf="1" dxf="1">
    <nc r="D9" t="inlineStr">
      <is>
        <t>С 3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224" sId="105" odxf="1" dxf="1">
    <nc r="E9" t="inlineStr">
      <is>
        <t>до 7 лет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  <top/>
        <bottom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105" sqref="B10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medium">
          <color indexed="64"/>
        </left>
        <top style="medium">
          <color indexed="64"/>
        </top>
      </border>
    </dxf>
  </rfmt>
  <rfmt sheetId="105" sqref="C10" start="0" length="0">
    <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dxf>
  </rfmt>
  <rcc rId="8225" sId="105" odxf="1" dxf="1">
    <nc r="D10" t="inlineStr">
      <is>
        <t>грамм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8226" sId="105" odxf="1" dxf="1">
    <nc r="E10" t="inlineStr">
      <is>
        <t>ккал</t>
      </is>
    </nc>
    <odxf>
      <font>
        <b val="0"/>
        <sz val="11"/>
        <color theme="1"/>
        <name val="Calibri"/>
        <scheme val="minor"/>
      </font>
      <alignment horizontal="general" vertical="bottom" readingOrder="0"/>
      <border outline="0">
        <left/>
        <right/>
      </border>
    </odxf>
    <ndxf>
      <font>
        <b/>
        <sz val="11"/>
        <color rgb="FF002060"/>
        <name val="Calibri"/>
        <scheme val="minor"/>
      </font>
      <alignment horizontal="center" vertical="top" readingOrder="0"/>
      <border outline="0">
        <left style="thin">
          <color indexed="64"/>
        </left>
        <right style="thin">
          <color indexed="64"/>
        </right>
      </border>
    </ndxf>
  </rcc>
  <rcc rId="8227" sId="105" odxf="1" dxf="1">
    <nc r="B11" t="inlineStr">
      <is>
        <r>
          <t>Завтрак/</t>
        </r>
        <r>
          <rPr>
            <b/>
            <sz val="11"/>
            <color theme="8" tint="-0.249977111117893"/>
            <rFont val="Calibri"/>
            <family val="2"/>
            <charset val="204"/>
          </rPr>
          <t>иртәнге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top style="medium">
          <color indexed="64"/>
        </top>
      </border>
    </ndxf>
  </rcc>
  <rcc rId="8228" sId="105" odxf="1" s="1" dxf="1">
    <nc r="C11" t="inlineStr">
      <is>
        <t>Каша пшеничная молочная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229" sId="105" odxf="1" s="1" dxf="1">
    <nc r="D11" t="inlineStr">
      <is>
        <t>180/3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230" sId="105" odxf="1" s="1" dxf="1" numFmtId="4">
    <nc r="E11">
      <v>241.16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105" sqref="B12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8231" sId="105" odxf="1" s="1" dxf="1">
    <nc r="C12" t="inlineStr">
      <is>
        <t>какао с молоком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left" vertical="center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232" sId="105" odxf="1" s="1" dxf="1">
    <nc r="D12" t="inlineStr">
      <is>
        <t>180/6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233" sId="105" odxf="1" s="1" dxf="1">
    <nc r="E12">
      <v>90.78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105" sqref="B1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8234" sId="105" odxf="1" s="1" dxf="1">
    <nc r="C13" t="inlineStr">
      <is>
        <t>Бутерброд с маслом сливочным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235" sId="105" odxf="1" s="1" dxf="1">
    <nc r="D13" t="inlineStr">
      <is>
        <t>30/5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236" sId="105" odxf="1" s="1" dxf="1" numFmtId="4">
    <nc r="E13">
      <v>111.68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/>
        <top/>
        <bottom/>
      </border>
      <protection locked="1" hidden="0"/>
    </odxf>
    <ndxf>
      <font>
        <sz val="12"/>
        <color auto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8237" sId="105" odxf="1" dxf="1">
    <nc r="B14" t="inlineStr">
      <is>
        <t>09.00</t>
      </is>
    </nc>
    <odxf>
      <font>
        <b val="0"/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ndxf>
  </rcc>
  <rcc rId="8238" sId="105" odxf="1" dxf="1">
    <nc r="C14" t="inlineStr">
      <is>
        <t>Сок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8239" sId="105" odxf="1" dxf="1">
    <nc r="D14" t="inlineStr">
      <is>
        <t>200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8240" sId="105" odxf="1" dxf="1" numFmtId="4">
    <nc r="E14">
      <v>84.8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164" formatCode="0.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0"/>
    </ndxf>
  </rcc>
  <rcc rId="8241" sId="105" odxf="1" dxf="1">
    <nc r="B15" t="inlineStr">
      <is>
        <r>
          <t>Обед/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8242" sId="105" odxf="1" dxf="1">
    <nc r="C15" t="inlineStr">
      <is>
        <t>Салат из моркови,с сахаром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8243" sId="105" odxf="1" dxf="1">
    <nc r="D15" t="inlineStr">
      <is>
        <t>60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cc rId="8244" sId="105" odxf="1" dxf="1" numFmtId="4">
    <nc r="E15">
      <v>31.38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0"/>
    </ndxf>
  </rcc>
  <rfmt sheetId="105" sqref="B16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8245" sId="105" odxf="1" dxf="1">
    <nc r="C16" t="inlineStr">
      <is>
        <t>Борщ со свежей капустой, картофелем, со сметаной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246" sId="105" odxf="1" dxf="1">
    <nc r="D16" t="inlineStr">
      <is>
        <t>180/7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247" sId="105" odxf="1" dxf="1" numFmtId="4">
    <nc r="E16">
      <v>85.97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105" sqref="B17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8248" sId="105" odxf="1" dxf="1">
    <nc r="C17" t="inlineStr">
      <is>
        <t>Гуляш из отварной говядины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249" sId="105" odxf="1" dxf="1">
    <nc r="D17" t="inlineStr">
      <is>
        <t>40/40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250" sId="105" odxf="1" dxf="1" numFmtId="4">
    <nc r="E17">
      <v>176.8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105" sqref="B18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8251" sId="105" odxf="1" dxf="1">
    <nc r="C18" t="inlineStr">
      <is>
        <t>Каша гречневая рассыпчатая с маслом сливочным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252" sId="105" odxf="1" dxf="1">
    <nc r="D18" t="inlineStr">
      <is>
        <t>130/3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253" sId="105" odxf="1" dxf="1" numFmtId="4">
    <nc r="E18">
      <v>205.27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105" sqref="B19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8254" sId="105" odxf="1" dxf="1">
    <nc r="C19" t="inlineStr">
      <is>
        <t>Кисель</t>
      </is>
    </nc>
    <odxf>
      <alignment vertical="bottom" wrapText="0" readingOrder="0"/>
      <border outline="0">
        <left/>
        <right/>
        <top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255" sId="105" odxf="1" dxf="1">
    <nc r="D19" t="inlineStr">
      <is>
        <t>180</t>
      </is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ndxf>
  </rcc>
  <rcc rId="8256" sId="105" odxf="1" dxf="1" numFmtId="4">
    <nc r="E19">
      <v>75.239999999999995</v>
    </nc>
    <odxf>
      <numFmt numFmtId="0" formatCode="General"/>
      <alignment horizontal="general" vertical="bottom" readingOrder="0"/>
      <border outline="0">
        <left/>
        <right/>
        <top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</border>
      <protection locked="0"/>
    </ndxf>
  </rcc>
  <rfmt sheetId="105" sqref="B20" start="0" length="0">
    <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dxf>
  </rfmt>
  <rcc rId="8257" sId="105" odxf="1" dxf="1">
    <nc r="C20" t="inlineStr">
      <is>
        <t>Хлеб пшеничный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8258" sId="105" odxf="1" dxf="1">
    <nc r="D20" t="inlineStr">
      <is>
        <t>35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/>
    </ndxf>
  </rcc>
  <rcc rId="8259" sId="105" odxf="1" dxf="1" numFmtId="4">
    <nc r="E20">
      <v>82.25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/>
    </ndxf>
  </rcc>
  <rfmt sheetId="105" sqref="B21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cc rId="8260" sId="105" odxf="1" dxf="1">
    <nc r="C21" t="inlineStr">
      <is>
        <t>Хлеб ржаной</t>
      </is>
    </nc>
    <odxf>
      <alignment vertical="bottom" wrapText="0" readingOrder="0"/>
      <border outline="0">
        <left/>
        <right/>
        <top/>
        <bottom/>
      </border>
      <protection locked="1"/>
    </odxf>
    <n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8261" sId="105" odxf="1" dxf="1">
    <nc r="D21" t="inlineStr">
      <is>
        <t>45</t>
      </is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8262" sId="105" odxf="1" dxf="1" numFmtId="4">
    <nc r="E21">
      <v>89.19</v>
    </nc>
    <odxf>
      <numFmt numFmtId="0" formatCode="General"/>
      <alignment horizontal="general" vertical="bottom" readingOrder="0"/>
      <border outline="0">
        <left/>
        <right/>
        <top/>
        <bottom/>
      </border>
      <protection locked="1"/>
    </odxf>
    <ndxf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8263" sId="105" odxf="1" dxf="1">
    <nc r="B22" t="inlineStr">
      <is>
        <r>
          <t>Полдник/</t>
        </r>
        <r>
          <rPr>
            <b/>
            <sz val="11"/>
            <color theme="8" tint="-0.249977111117893"/>
            <rFont val="Calibri"/>
            <family val="2"/>
            <charset val="204"/>
          </rPr>
          <t>төштән соңгы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  <right/>
        <top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  <right style="medium">
          <color indexed="64"/>
        </right>
        <top style="medium">
          <color indexed="64"/>
        </top>
      </border>
    </ndxf>
  </rcc>
  <rcc rId="8264" sId="105" odxf="1" dxf="1">
    <nc r="C22" t="inlineStr">
      <is>
        <t>Ряженка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265" sId="105" odxf="1" dxf="1">
    <nc r="D22" t="inlineStr">
      <is>
        <t>180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266" sId="105" odxf="1" dxf="1" numFmtId="4">
    <nc r="E22">
      <v>92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105" sqref="B23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right style="medium">
          <color indexed="64"/>
        </right>
        <bottom style="medium">
          <color indexed="64"/>
        </bottom>
      </border>
    </dxf>
  </rfmt>
  <rcc rId="8267" sId="105" odxf="1" dxf="1">
    <nc r="C23" t="inlineStr">
      <is>
        <t>Вафли</t>
      </is>
    </nc>
    <odxf>
      <font>
        <sz val="11"/>
        <color theme="1"/>
        <name val="Calibri"/>
        <scheme val="minor"/>
      </font>
      <border outline="0">
        <left/>
        <right/>
        <top/>
        <bottom/>
      </border>
    </odxf>
    <ndxf>
      <font>
        <sz val="12"/>
        <color theme="1"/>
        <name val="Calibri"/>
        <scheme val="minor"/>
      </font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268" sId="105" odxf="1" dxf="1">
    <nc r="D23" t="inlineStr">
      <is>
        <t>20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30" formatCode="@"/>
      <alignment horizontal="center" vertical="center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269" sId="105" odxf="1" dxf="1" numFmtId="4">
    <nc r="E23">
      <v>108.5</v>
    </nc>
    <odxf>
      <font>
        <sz val="11"/>
        <color theme="1"/>
        <name val="Calibri"/>
        <scheme val="minor"/>
      </font>
      <numFmt numFmtId="0" formatCode="General"/>
      <alignment horizontal="general" vertical="bottom" readingOrder="0"/>
      <border outline="0">
        <left/>
        <right/>
        <top/>
        <bottom/>
      </border>
    </odxf>
    <ndxf>
      <font>
        <sz val="12"/>
        <color theme="1"/>
        <name val="Calibri"/>
        <scheme val="minor"/>
      </font>
      <numFmt numFmtId="2" formatCode="0.00"/>
      <alignment horizontal="center" vertical="center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cc rId="8270" sId="105" odxf="1" dxf="1">
    <nc r="B24" t="inlineStr">
      <is>
        <r>
          <t>Ужин/</t>
        </r>
        <r>
          <rPr>
            <b/>
            <sz val="11"/>
            <color theme="8" tint="-0.249977111117893"/>
            <rFont val="Calibri"/>
            <family val="2"/>
            <charset val="204"/>
          </rPr>
          <t>кичке аш</t>
        </r>
      </is>
    </nc>
    <odxf>
      <font>
        <b val="0"/>
        <sz val="11"/>
        <color theme="1"/>
        <name val="Calibri"/>
        <scheme val="minor"/>
      </font>
      <alignment vertical="bottom" wrapText="0" readingOrder="0"/>
      <border outline="0">
        <left/>
      </border>
    </odxf>
    <ndxf>
      <font>
        <b/>
        <sz val="11"/>
        <color rgb="FFFF0000"/>
        <name val="Calibri"/>
        <scheme val="minor"/>
      </font>
      <alignment vertical="top" wrapText="1" readingOrder="0"/>
      <border outline="0">
        <left style="medium">
          <color indexed="64"/>
        </left>
      </border>
    </ndxf>
  </rcc>
  <rcc rId="8271" sId="105" odxf="1" dxf="1">
    <nc r="C24" t="inlineStr">
      <is>
        <t>Королевская ватрушка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center" wrapText="1" readingOrder="0"/>
      <border outline="0">
        <left style="medium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272" sId="105" odxf="1" dxf="1">
    <nc r="D24" t="inlineStr">
      <is>
        <t>150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8273" sId="105" odxf="1" dxf="1" numFmtId="4">
    <nc r="E24">
      <v>404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ndxf>
  </rcc>
  <rfmt sheetId="105" sqref="B25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</border>
    </dxf>
  </rfmt>
  <rcc rId="8274" sId="105" odxf="1" dxf="1">
    <nc r="C25" t="inlineStr">
      <is>
        <t>Чай с сахаром и лимоном</t>
      </is>
    </nc>
    <odxf>
      <font>
        <sz val="11"/>
        <color theme="1"/>
        <name val="Calibri"/>
        <scheme val="minor"/>
      </font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alignment horizontal="left"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275" sId="105" odxf="1" dxf="1">
    <nc r="D25" t="inlineStr">
      <is>
        <t>180/6/7</t>
      </is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ndxf>
  </rcc>
  <rcc rId="8276" sId="105" odxf="1" dxf="1" numFmtId="4">
    <nc r="E25">
      <v>26.48</v>
    </nc>
    <odxf>
      <font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</odxf>
    <ndxf>
      <font>
        <sz val="12"/>
        <color auto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ndxf>
  </rcc>
  <rfmt sheetId="105" sqref="B26" start="0" length="0">
    <dxf>
      <font>
        <b/>
        <sz val="11"/>
        <color rgb="FFFF0000"/>
        <name val="Calibri"/>
        <scheme val="minor"/>
      </font>
      <border outline="0">
        <left style="medium">
          <color indexed="64"/>
        </left>
        <bottom style="medium">
          <color indexed="64"/>
        </bottom>
      </border>
    </dxf>
  </rfmt>
  <rfmt sheetId="105" sqref="C26" start="0" length="0">
    <dxf>
      <alignment vertical="top" wrapText="1" readingOrder="0"/>
      <border outline="0">
        <left style="medium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dxf>
  </rfmt>
  <rcc rId="8277" sId="105" odxf="1" dxf="1">
    <nc r="D26" t="inlineStr">
      <is>
        <t>170,64 руб</t>
      </is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30" formatCode="@"/>
      <alignment horizontal="center" vertical="center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c rId="8278" sId="105" odxf="1" dxf="1">
    <nc r="E26">
      <f>E25+E24+E23+E22+E21+E20+E19+E18+E16+E17+E15+E14+E13+E11+12:12</f>
    </nc>
    <odxf>
      <font>
        <b val="0"/>
        <sz val="11"/>
        <color theme="1"/>
        <name val="Calibri"/>
        <scheme val="minor"/>
      </font>
      <numFmt numFmtId="0" formatCode="General"/>
      <alignment horizontal="general" vertical="bottom" wrapText="0" readingOrder="0"/>
      <border outline="0">
        <left/>
        <right/>
        <top/>
        <bottom/>
      </border>
      <protection locked="1"/>
    </odxf>
    <ndxf>
      <font>
        <b/>
        <sz val="11"/>
        <color theme="1"/>
        <name val="Calibri"/>
        <scheme val="minor"/>
      </font>
      <numFmt numFmtId="2" formatCode="0.00"/>
      <alignment horizontal="center" vertical="center" wrapText="1" readingOrder="0"/>
      <border outline="0">
        <left style="thin">
          <color indexed="64"/>
        </left>
        <right style="medium">
          <color indexed="64"/>
        </right>
        <top style="thin">
          <color indexed="64"/>
        </top>
        <bottom style="medium">
          <color indexed="64"/>
        </bottom>
      </border>
      <protection locked="0"/>
    </ndxf>
  </rcc>
  <rcv guid="{7D113E4B-2489-4A93-A066-E9128A217E1E}" action="delete"/>
  <rcv guid="{7D113E4B-2489-4A93-A066-E9128A217E1E}" action="add"/>
</revisions>
</file>

<file path=xl/revisions/revisionLog1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is rId="8279" sheetId="106" name="[меню Декабрь  2025.xlsx]Лист28" sheetPosition="85"/>
  <rcc rId="8280" sId="87">
    <oc r="D26" t="inlineStr">
      <is>
        <t>170,64 руб</t>
      </is>
    </oc>
    <nc r="D26" t="inlineStr">
      <is>
        <t>177,47 руб</t>
      </is>
    </nc>
  </rcc>
  <rcc rId="8281" sId="88">
    <oc r="D24" t="inlineStr">
      <is>
        <t>170,64</t>
      </is>
    </oc>
    <nc r="D24" t="inlineStr">
      <is>
        <t>177,47</t>
      </is>
    </nc>
  </rcc>
  <rcc rId="8282" sId="89">
    <oc r="D26" t="inlineStr">
      <is>
        <t>170,64 руб</t>
      </is>
    </oc>
    <nc r="D26" t="inlineStr">
      <is>
        <t>177,47 руб</t>
      </is>
    </nc>
  </rcc>
  <rcc rId="8283" sId="90">
    <oc r="D27" t="inlineStr">
      <is>
        <t>170,64 руб</t>
      </is>
    </oc>
    <nc r="D27" t="inlineStr">
      <is>
        <t>177,47 руб</t>
      </is>
    </nc>
  </rcc>
  <rcc rId="8284" sId="91">
    <oc r="D27" t="inlineStr">
      <is>
        <t>170,64  руб</t>
      </is>
    </oc>
    <nc r="D27" t="inlineStr">
      <is>
        <t>177,47  руб</t>
      </is>
    </nc>
  </rcc>
  <rcc rId="8285" sId="93">
    <oc r="C28" t="inlineStr">
      <is>
        <t>170,64 руб</t>
      </is>
    </oc>
    <nc r="C28" t="inlineStr">
      <is>
        <t>177,47 руб</t>
      </is>
    </nc>
  </rcc>
  <rcc rId="8286" sId="94">
    <oc r="D26" t="inlineStr">
      <is>
        <t>170,64 руб</t>
      </is>
    </oc>
    <nc r="D26" t="inlineStr">
      <is>
        <t>177,47 руб</t>
      </is>
    </nc>
  </rcc>
  <rcc rId="8287" sId="96">
    <oc r="D27" t="inlineStr">
      <is>
        <t>170,64 руб</t>
      </is>
    </oc>
    <nc r="D27" t="inlineStr">
      <is>
        <t>177,47 руб</t>
      </is>
    </nc>
  </rcc>
  <rcc rId="8288" sId="97">
    <oc r="C26" t="inlineStr">
      <is>
        <t>170,64руб</t>
      </is>
    </oc>
    <nc r="C26" t="inlineStr">
      <is>
        <t>177,47 руб</t>
      </is>
    </nc>
  </rcc>
  <rcc rId="8289" sId="98">
    <oc r="C28" t="inlineStr">
      <is>
        <t>170,64 руб</t>
      </is>
    </oc>
    <nc r="C28" t="inlineStr">
      <is>
        <t>177,47 руб</t>
      </is>
    </nc>
  </rcc>
  <rcc rId="8290" sId="99">
    <oc r="C21" t="inlineStr">
      <is>
        <t>170,64 руб</t>
      </is>
    </oc>
    <nc r="C21" t="inlineStr">
      <is>
        <t>177,47 руб</t>
      </is>
    </nc>
  </rcc>
  <rcc rId="8291" sId="100">
    <oc r="C23" t="inlineStr">
      <is>
        <t>170,64</t>
      </is>
    </oc>
    <nc r="C23" t="inlineStr">
      <is>
        <t>177,47</t>
      </is>
    </nc>
  </rcc>
  <rcc rId="8292" sId="101">
    <oc r="E25" t="inlineStr">
      <is>
        <t>170,64 руб</t>
      </is>
    </oc>
    <nc r="E25" t="inlineStr">
      <is>
        <t>177,47 руб</t>
      </is>
    </nc>
  </rcc>
  <rcc rId="8293" sId="102">
    <oc r="E27" t="inlineStr">
      <is>
        <t>170,64 руб</t>
      </is>
    </oc>
    <nc r="E27" t="inlineStr">
      <is>
        <t>177,47 руб</t>
      </is>
    </nc>
  </rcc>
  <rcc rId="8294" sId="103">
    <oc r="E26" t="inlineStr">
      <is>
        <t>170,64  руб</t>
      </is>
    </oc>
    <nc r="E26" t="inlineStr">
      <is>
        <t>177,47  руб</t>
      </is>
    </nc>
  </rcc>
  <rcc rId="8295" sId="104">
    <oc r="D28" t="inlineStr">
      <is>
        <t>170,64 руб</t>
      </is>
    </oc>
    <nc r="D28" t="inlineStr">
      <is>
        <t>177,47 руб</t>
      </is>
    </nc>
  </rcc>
  <rcc rId="8296" sId="105">
    <oc r="D26" t="inlineStr">
      <is>
        <t>170,64 руб</t>
      </is>
    </oc>
    <nc r="D26" t="inlineStr">
      <is>
        <t>177,4 руб</t>
      </is>
    </nc>
  </rcc>
  <rcc rId="8297" sId="82">
    <oc r="D27" t="inlineStr">
      <is>
        <t>170,64 руб</t>
      </is>
    </oc>
    <nc r="D27" t="inlineStr">
      <is>
        <t>177,47</t>
      </is>
    </nc>
  </rcc>
  <rcc rId="8298" sId="83">
    <oc r="D26" t="inlineStr">
      <is>
        <t>170,64руб</t>
      </is>
    </oc>
    <nc r="D26" t="inlineStr">
      <is>
        <t>177,47 руб</t>
      </is>
    </nc>
  </rcc>
</revisions>
</file>

<file path=xl/revisions/revisionLog1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is rId="8299" sheetId="107" name="[меню февраль 2026.xlsx]31 марта" sheetPosition="85"/>
  <rcv guid="{7D113E4B-2489-4A93-A066-E9128A217E1E}" action="delete"/>
  <rcv guid="{7D113E4B-2489-4A93-A066-E9128A217E1E}" action="add"/>
  <rsnm rId="8300" sheetId="87" oldName="[меню февраль 2026.xlsx]2 февраля" newName="[меню февраль 2026.xlsx]2 марта"/>
  <rsnm rId="8301" sheetId="88" oldName="[меню февраль 2026.xlsx]3 февраля" newName="[меню февраль 2026.xlsx]3 марта"/>
  <rsnm rId="8302" sheetId="89" oldName="[меню февраль 2026.xlsx]4 февраля" newName="[меню февраль 2026.xlsx]04 марта"/>
  <rsnm rId="8303" sheetId="90" oldName="[меню февраль 2026.xlsx]5 февраля" newName="[меню февраль 2026.xlsx]5 марта"/>
  <rsnm rId="8304" sheetId="91" oldName="[меню февраль 2026.xlsx]6 февраля" newName="[меню февраль 2026.xlsx]6 марта"/>
  <rsnm rId="8305" sheetId="93" oldName="[меню февраль 2026.xlsx]9 февраля" newName="[меню февраль 2026.xlsx]10 марта"/>
  <rsnm rId="8306" sheetId="94" oldName="[меню февраль 2026.xlsx]10 февраля" newName="[меню февраль 2026.xlsx]11 марта"/>
  <rsnm rId="8307" sheetId="96" oldName="[меню февраль 2026.xlsx]11 февраля" newName="[меню февраль 2026.xlsx]12 марта"/>
  <rsnm rId="8308" sheetId="97" oldName="[меню февраль 2026.xlsx]12 февраля" newName="[меню февраль 2026.xlsx]13 марта"/>
  <rsnm rId="8309" sheetId="98" oldName="[меню февраль 2026.xlsx]13 февраля" newName="[меню февраль 2026.xlsx]16 марта"/>
  <rsnm rId="8310" sheetId="99" oldName="[меню февраль 2026.xlsx]16 февраля" newName="[меню февраль 2026.xlsx]17 марта"/>
  <rsnm rId="8311" sheetId="100" oldName="[меню февраль 2026.xlsx]17 февраля" newName="[меню февраль 2026.xlsx]18 марта"/>
  <rsnm rId="8312" sheetId="101" oldName="[меню февраль 2026.xlsx]18 февраля" newName="[меню февраль 2026.xlsx]19 марта"/>
  <rsnm rId="8313" sheetId="102" oldName="[меню февраль 2026.xlsx]19 февраля" newName="[меню февраль 2026.xlsx]23 марта"/>
  <rsnm rId="8314" sheetId="103" oldName="[меню февраль 2026.xlsx]20 февраля" newName="[меню февраль 2026.xlsx]24 марта"/>
  <rsnm rId="8315" sheetId="104" oldName="[меню февраль 2026.xlsx]24 февраля" newName="[меню февраль 2026.xlsx]25 марта"/>
  <rsnm rId="8316" sheetId="105" oldName="[меню февраль 2026.xlsx]25 февраля" newName="[меню февраль 2026.xlsx]26 марта"/>
  <rsnm rId="8317" sheetId="82" oldName="[меню февраль 2026.xlsx]26 февраля" newName="[меню февраль 2026.xlsx]27 марта"/>
  <rsnm rId="8318" sheetId="83" oldName="[меню февраль 2026.xlsx]27 февраля" newName="[меню февраль 2026.xlsx]30 марта"/>
  <rsnm rId="8319" sheetId="85" oldName="[меню февраль 2026.xlsx]5 декабря" newName="[меню февраль 2026.xlsx]31 Мартаа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1">
  <userInfo guid="{90737130-2426-4393-A7CC-EE4F1727E43A}" name="Пользователь" id="-1701985780" dateTime="2025-09-26T10:22:25"/>
</user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10" Type="http://schemas.openxmlformats.org/officeDocument/2006/relationships/printerSettings" Target="../printerSettings/printerSettings10.bin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_rels/sheet4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3.bin"/><Relationship Id="rId2" Type="http://schemas.openxmlformats.org/officeDocument/2006/relationships/printerSettings" Target="../printerSettings/printerSettings12.bin"/><Relationship Id="rId1" Type="http://schemas.openxmlformats.org/officeDocument/2006/relationships/printerSettings" Target="../printerSettings/printerSettings11.bin"/><Relationship Id="rId4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2:E29"/>
  <sheetViews>
    <sheetView showGridLines="0" showRowColHeaders="0" workbookViewId="0">
      <selection activeCell="E29" sqref="E29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108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45352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25</v>
      </c>
      <c r="D13" s="30" t="s">
        <v>15</v>
      </c>
      <c r="E13" s="26">
        <v>251.91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43</v>
      </c>
      <c r="D16" s="35" t="s">
        <v>44</v>
      </c>
      <c r="E16" s="36">
        <v>47</v>
      </c>
    </row>
    <row r="17" spans="2:5" ht="30" x14ac:dyDescent="0.25">
      <c r="B17" s="5" t="s">
        <v>41</v>
      </c>
      <c r="C17" s="18" t="s">
        <v>34</v>
      </c>
      <c r="D17" s="37" t="s">
        <v>35</v>
      </c>
      <c r="E17" s="44">
        <v>78.42</v>
      </c>
    </row>
    <row r="18" spans="2:5" ht="52.15" customHeight="1" x14ac:dyDescent="0.25">
      <c r="B18" s="5"/>
      <c r="C18" s="40" t="s">
        <v>22</v>
      </c>
      <c r="D18" s="41" t="s">
        <v>21</v>
      </c>
      <c r="E18" s="45">
        <v>117.51</v>
      </c>
    </row>
    <row r="19" spans="2:5" ht="36.6" customHeight="1" x14ac:dyDescent="0.25">
      <c r="B19" s="5"/>
      <c r="C19" s="40" t="s">
        <v>36</v>
      </c>
      <c r="D19" s="41" t="s">
        <v>29</v>
      </c>
      <c r="E19" s="45">
        <v>144.36000000000001</v>
      </c>
    </row>
    <row r="20" spans="2:5" ht="36" customHeight="1" x14ac:dyDescent="0.25">
      <c r="B20" s="5"/>
      <c r="C20" s="40" t="s">
        <v>23</v>
      </c>
      <c r="D20" s="41" t="s">
        <v>30</v>
      </c>
      <c r="E20" s="45">
        <v>163.28</v>
      </c>
    </row>
    <row r="21" spans="2:5" x14ac:dyDescent="0.25">
      <c r="B21" s="5"/>
      <c r="C21" s="42" t="s">
        <v>24</v>
      </c>
      <c r="D21" s="43" t="s">
        <v>16</v>
      </c>
      <c r="E21" s="46">
        <v>75.239999999999995</v>
      </c>
    </row>
    <row r="22" spans="2:5" x14ac:dyDescent="0.25">
      <c r="B22" s="5"/>
      <c r="C22" s="40" t="s">
        <v>45</v>
      </c>
      <c r="D22" s="41" t="s">
        <v>46</v>
      </c>
      <c r="E22" s="45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42</v>
      </c>
      <c r="C24" s="20" t="s">
        <v>27</v>
      </c>
      <c r="D24" s="32" t="s">
        <v>16</v>
      </c>
      <c r="E24" s="21">
        <v>96.3</v>
      </c>
    </row>
    <row r="25" spans="2:5" ht="16.5" thickBot="1" x14ac:dyDescent="0.3">
      <c r="B25" s="7"/>
      <c r="C25" s="22" t="s">
        <v>37</v>
      </c>
      <c r="D25" s="39" t="s">
        <v>18</v>
      </c>
      <c r="E25" s="48">
        <v>90.2</v>
      </c>
    </row>
    <row r="26" spans="2:5" ht="40.15" customHeight="1" x14ac:dyDescent="0.25">
      <c r="B26" s="5" t="s">
        <v>6</v>
      </c>
      <c r="C26" s="20" t="s">
        <v>38</v>
      </c>
      <c r="D26" s="32" t="s">
        <v>16</v>
      </c>
      <c r="E26" s="21">
        <v>250.3</v>
      </c>
    </row>
    <row r="27" spans="2:5" ht="22.15" customHeight="1" x14ac:dyDescent="0.25">
      <c r="B27" s="2"/>
      <c r="C27" s="24" t="s">
        <v>28</v>
      </c>
      <c r="D27" s="33" t="s">
        <v>13</v>
      </c>
      <c r="E27" s="23">
        <v>79.38</v>
      </c>
    </row>
    <row r="28" spans="2:5" ht="14.45" customHeight="1" x14ac:dyDescent="0.25">
      <c r="B28" s="2"/>
      <c r="C28" s="24" t="s">
        <v>2</v>
      </c>
      <c r="D28" s="33" t="s">
        <v>19</v>
      </c>
      <c r="E28" s="23">
        <v>70.5</v>
      </c>
    </row>
    <row r="29" spans="2:5" ht="30.75" thickBot="1" x14ac:dyDescent="0.3">
      <c r="B29" s="3"/>
      <c r="C29" s="19"/>
      <c r="D29" s="49" t="s">
        <v>31</v>
      </c>
      <c r="E29" s="50">
        <f>E28+E27+E26+E25+E24+E23+E22+E21+E20+E19+E18+E17+E16+E15+E14+E13</f>
        <v>1766.52</v>
      </c>
    </row>
  </sheetData>
  <customSheetViews>
    <customSheetView guid="{7D113E4B-2489-4A93-A066-E9128A217E1E}" showGridLines="0" showRowCol="0" state="hidden">
      <selection activeCell="E29" sqref="E29"/>
      <pageMargins left="0.25" right="0.25" top="0.75" bottom="0.75" header="0.3" footer="0.3"/>
      <pageSetup paperSize="9" orientation="landscape" r:id="rId1"/>
    </customSheetView>
    <customSheetView guid="{06E0BFEC-26B1-439F-9F91-D4251EABDD05}" showGridLines="0" showRowCol="0" state="hidden">
      <selection activeCell="E29" sqref="E29"/>
      <pageMargins left="0.25" right="0.25" top="0.75" bottom="0.75" header="0.3" footer="0.3"/>
      <pageSetup paperSize="9" orientation="landscape" r:id="rId2"/>
    </customSheetView>
    <customSheetView guid="{CF323A0F-1DFE-4557-8BFE-A46AAA93D43C}" showGridLines="0" showRowCol="0">
      <selection activeCell="C4" sqref="C4"/>
      <pageMargins left="0.25" right="0.25" top="0.75" bottom="0.75" header="0.3" footer="0.3"/>
      <pageSetup paperSize="9" orientation="landscape" r:id="rId3"/>
    </customSheetView>
    <customSheetView guid="{1A1D1A25-5FE9-446B-8AD1-C2C32E902695}" showGridLines="0" showRowCol="0">
      <selection activeCell="G8" sqref="G8"/>
      <pageMargins left="0.25" right="0.25" top="0.75" bottom="0.75" header="0.3" footer="0.3"/>
      <pageSetup paperSize="9" orientation="landscape" r:id="rId4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5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6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7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8"/>
    </customSheetView>
    <customSheetView guid="{C9C26154-0979-4920-B652-51709B043797}" showGridLines="0" showRowCol="0" state="hidden">
      <selection activeCell="E29" sqref="E29"/>
      <pageMargins left="0.25" right="0.25" top="0.75" bottom="0.75" header="0.3" footer="0.3"/>
      <pageSetup paperSize="9" orientation="landscape" r:id="rId9"/>
    </customSheetView>
  </customSheetViews>
  <pageMargins left="0.25" right="0.25" top="0.75" bottom="0.75" header="0.3" footer="0.3"/>
  <pageSetup paperSize="9"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6" workbookViewId="0">
      <selection activeCell="C41" sqref="C41"/>
    </sheetView>
  </sheetViews>
  <sheetFormatPr defaultRowHeight="15" x14ac:dyDescent="0.25"/>
  <sheetData/>
  <customSheetViews>
    <customSheetView guid="{7D113E4B-2489-4A93-A066-E9128A217E1E}" state="hidden" topLeftCell="A16">
      <selection activeCell="C41" sqref="C41"/>
      <pageMargins left="0.7" right="0.7" top="0.75" bottom="0.75" header="0.3" footer="0.3"/>
    </customSheetView>
    <customSheetView guid="{06E0BFEC-26B1-439F-9F91-D4251EABDD05}" state="hidden" topLeftCell="A16">
      <selection activeCell="C41" sqref="C41"/>
      <pageMargins left="0.7" right="0.7" top="0.75" bottom="0.75" header="0.3" footer="0.3"/>
    </customSheetView>
    <customSheetView guid="{C9C26154-0979-4920-B652-51709B043797}" state="hidden" topLeftCell="A16">
      <selection activeCell="C41" sqref="C41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XFD1048576"/>
    </sheetView>
  </sheetViews>
  <sheetFormatPr defaultRowHeight="15" x14ac:dyDescent="0.25"/>
  <cols>
    <col min="3" max="3" width="34.5703125" customWidth="1"/>
    <col min="5" max="5" width="21.7109375" customWidth="1"/>
  </cols>
  <sheetData/>
  <customSheetViews>
    <customSheetView guid="{7D113E4B-2489-4A93-A066-E9128A217E1E}" state="hidden">
      <selection sqref="A1:XFD1048576"/>
      <pageMargins left="0.7" right="0.7" top="0.75" bottom="0.75" header="0.3" footer="0.3"/>
    </customSheetView>
    <customSheetView guid="{06E0BFEC-26B1-439F-9F91-D4251EABDD05}" state="hidden">
      <selection sqref="A1:XFD1048576"/>
      <pageMargins left="0.7" right="0.7" top="0.75" bottom="0.75" header="0.3" footer="0.3"/>
    </customSheetView>
    <customSheetView guid="{CF323A0F-1DFE-4557-8BFE-A46AAA93D43C}" topLeftCell="A7">
      <selection activeCell="A7" sqref="A1:XFD1048576"/>
      <pageMargins left="0.7" right="0.7" top="0.75" bottom="0.75" header="0.3" footer="0.3"/>
    </customSheetView>
    <customSheetView guid="{C9C26154-0979-4920-B652-51709B043797}" state="hidden">
      <selection sqref="A1:XFD104857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workbookViewId="0">
      <selection activeCell="E9" sqref="E9"/>
    </sheetView>
  </sheetViews>
  <sheetFormatPr defaultRowHeight="15" x14ac:dyDescent="0.25"/>
  <cols>
    <col min="3" max="3" width="34.5703125" customWidth="1"/>
    <col min="5" max="5" width="23.855468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145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45384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146</v>
      </c>
      <c r="D13" s="30" t="s">
        <v>48</v>
      </c>
      <c r="E13" s="26">
        <v>202.64</v>
      </c>
    </row>
    <row r="14" spans="2:5" ht="15.75" x14ac:dyDescent="0.25">
      <c r="B14" s="2"/>
      <c r="C14" s="27" t="s">
        <v>116</v>
      </c>
      <c r="D14" s="31" t="s">
        <v>16</v>
      </c>
      <c r="E14" s="28">
        <v>58.83</v>
      </c>
    </row>
    <row r="15" spans="2:5" ht="16.5" thickBot="1" x14ac:dyDescent="0.3">
      <c r="B15" s="2"/>
      <c r="C15" s="29" t="s">
        <v>117</v>
      </c>
      <c r="D15" s="31" t="s">
        <v>51</v>
      </c>
      <c r="E15" s="34">
        <v>128.77000000000001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94.4</v>
      </c>
    </row>
    <row r="17" spans="2:5" ht="30" x14ac:dyDescent="0.25">
      <c r="B17" s="5" t="s">
        <v>77</v>
      </c>
      <c r="C17" s="18" t="s">
        <v>147</v>
      </c>
      <c r="D17" s="37" t="s">
        <v>35</v>
      </c>
      <c r="E17" s="44">
        <v>66.84</v>
      </c>
    </row>
    <row r="18" spans="2:5" ht="60.75" customHeight="1" x14ac:dyDescent="0.25">
      <c r="B18" s="5"/>
      <c r="C18" s="40" t="s">
        <v>148</v>
      </c>
      <c r="D18" s="41" t="s">
        <v>149</v>
      </c>
      <c r="E18" s="45">
        <v>106.63</v>
      </c>
    </row>
    <row r="19" spans="2:5" ht="36.6" customHeight="1" x14ac:dyDescent="0.25">
      <c r="B19" s="5"/>
      <c r="C19" s="40" t="s">
        <v>150</v>
      </c>
      <c r="D19" s="41" t="s">
        <v>101</v>
      </c>
      <c r="E19" s="45">
        <v>136.30000000000001</v>
      </c>
    </row>
    <row r="20" spans="2:5" ht="36" customHeight="1" x14ac:dyDescent="0.25">
      <c r="B20" s="5"/>
      <c r="C20" s="40" t="s">
        <v>151</v>
      </c>
      <c r="D20" s="41" t="s">
        <v>95</v>
      </c>
      <c r="E20" s="45">
        <v>155.22</v>
      </c>
    </row>
    <row r="21" spans="2:5" ht="36" customHeight="1" x14ac:dyDescent="0.25">
      <c r="B21" s="5"/>
      <c r="C21" s="40" t="s">
        <v>152</v>
      </c>
      <c r="D21" s="41" t="s">
        <v>16</v>
      </c>
      <c r="E21" s="45">
        <v>55.26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153</v>
      </c>
      <c r="D24" s="32" t="s">
        <v>16</v>
      </c>
      <c r="E24" s="21">
        <v>91.8</v>
      </c>
    </row>
    <row r="25" spans="2:5" ht="16.5" thickBot="1" x14ac:dyDescent="0.3">
      <c r="B25" s="7"/>
      <c r="C25" s="22" t="s">
        <v>154</v>
      </c>
      <c r="D25" s="39" t="s">
        <v>53</v>
      </c>
      <c r="E25" s="48">
        <v>165.5</v>
      </c>
    </row>
    <row r="26" spans="2:5" ht="40.15" customHeight="1" x14ac:dyDescent="0.25">
      <c r="B26" s="5" t="s">
        <v>79</v>
      </c>
      <c r="C26" s="20" t="s">
        <v>105</v>
      </c>
      <c r="D26" s="32" t="s">
        <v>106</v>
      </c>
      <c r="E26" s="21">
        <v>418.5</v>
      </c>
    </row>
    <row r="27" spans="2:5" ht="22.15" customHeight="1" x14ac:dyDescent="0.25">
      <c r="B27" s="2"/>
      <c r="C27" s="24" t="s">
        <v>96</v>
      </c>
      <c r="D27" s="33" t="s">
        <v>62</v>
      </c>
      <c r="E27" s="23">
        <v>26.48</v>
      </c>
    </row>
    <row r="28" spans="2:5" ht="66" customHeight="1" thickBot="1" x14ac:dyDescent="0.3">
      <c r="B28" s="3"/>
      <c r="C28" s="19"/>
      <c r="D28" s="49" t="s">
        <v>31</v>
      </c>
      <c r="E28" s="50">
        <f>E27+E26+E25+E24+E23+E22+E21+E20+E18+E19+E17+E16+E15+E14</f>
        <v>1652.3799999999997</v>
      </c>
    </row>
  </sheetData>
  <customSheetViews>
    <customSheetView guid="{7D113E4B-2489-4A93-A066-E9128A217E1E}" state="hidden">
      <selection activeCell="E9" sqref="E9"/>
      <pageMargins left="0.7" right="0.7" top="0.75" bottom="0.75" header="0.3" footer="0.3"/>
    </customSheetView>
    <customSheetView guid="{06E0BFEC-26B1-439F-9F91-D4251EABDD05}" state="hidden">
      <selection activeCell="E9" sqref="E9"/>
      <pageMargins left="0.7" right="0.7" top="0.75" bottom="0.75" header="0.3" footer="0.3"/>
    </customSheetView>
    <customSheetView guid="{CF323A0F-1DFE-4557-8BFE-A46AAA93D43C}" topLeftCell="A4">
      <selection activeCell="K13" sqref="K13"/>
      <pageMargins left="0.7" right="0.7" top="0.75" bottom="0.75" header="0.3" footer="0.3"/>
    </customSheetView>
    <customSheetView guid="{C9C26154-0979-4920-B652-51709B043797}" state="hidden">
      <selection activeCell="E9" sqref="E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topLeftCell="A4" workbookViewId="0">
      <selection activeCell="D18" sqref="D18"/>
    </sheetView>
  </sheetViews>
  <sheetFormatPr defaultRowHeight="15" x14ac:dyDescent="0.25"/>
  <cols>
    <col min="3" max="3" width="34.5703125" customWidth="1"/>
    <col min="5" max="5" width="23.855468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135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45385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80</v>
      </c>
      <c r="D13" s="30" t="s">
        <v>15</v>
      </c>
      <c r="E13" s="26">
        <v>274.16000000000003</v>
      </c>
    </row>
    <row r="14" spans="2:5" ht="15.75" x14ac:dyDescent="0.25">
      <c r="B14" s="2"/>
      <c r="C14" s="27" t="s">
        <v>136</v>
      </c>
      <c r="D14" s="31" t="s">
        <v>13</v>
      </c>
      <c r="E14" s="28">
        <v>72.7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77</v>
      </c>
      <c r="C17" s="18" t="s">
        <v>138</v>
      </c>
      <c r="D17" s="37" t="s">
        <v>35</v>
      </c>
      <c r="E17" s="44">
        <v>24.24</v>
      </c>
    </row>
    <row r="18" spans="2:5" ht="52.15" customHeight="1" x14ac:dyDescent="0.25">
      <c r="B18" s="5"/>
      <c r="C18" s="40" t="s">
        <v>139</v>
      </c>
      <c r="D18" s="41" t="s">
        <v>55</v>
      </c>
      <c r="E18" s="45">
        <v>121.57</v>
      </c>
    </row>
    <row r="19" spans="2:5" ht="36.6" customHeight="1" x14ac:dyDescent="0.25">
      <c r="B19" s="5"/>
      <c r="C19" s="40" t="s">
        <v>140</v>
      </c>
      <c r="D19" s="41" t="s">
        <v>115</v>
      </c>
      <c r="E19" s="45">
        <v>396</v>
      </c>
    </row>
    <row r="20" spans="2:5" ht="36" customHeight="1" x14ac:dyDescent="0.25">
      <c r="B20" s="5"/>
      <c r="C20" s="40" t="s">
        <v>141</v>
      </c>
      <c r="D20" s="41" t="s">
        <v>16</v>
      </c>
      <c r="E20" s="45">
        <v>68.2</v>
      </c>
    </row>
    <row r="21" spans="2:5" x14ac:dyDescent="0.25">
      <c r="B21" s="5"/>
      <c r="C21" s="42" t="s">
        <v>2</v>
      </c>
      <c r="D21" s="43" t="s">
        <v>46</v>
      </c>
      <c r="E21" s="46">
        <v>58.75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" x14ac:dyDescent="0.25">
      <c r="B23" s="6" t="s">
        <v>78</v>
      </c>
      <c r="C23" s="20" t="s">
        <v>27</v>
      </c>
      <c r="D23" s="32" t="s">
        <v>16</v>
      </c>
      <c r="E23" s="21">
        <v>75.239999999999995</v>
      </c>
    </row>
    <row r="24" spans="2:5" ht="16.5" thickBot="1" x14ac:dyDescent="0.3">
      <c r="B24" s="7"/>
      <c r="C24" s="22" t="s">
        <v>123</v>
      </c>
      <c r="D24" s="39" t="s">
        <v>18</v>
      </c>
      <c r="E24" s="48">
        <v>89.1</v>
      </c>
    </row>
    <row r="25" spans="2:5" ht="40.15" customHeight="1" x14ac:dyDescent="0.25">
      <c r="B25" s="5" t="s">
        <v>79</v>
      </c>
      <c r="C25" s="20" t="s">
        <v>142</v>
      </c>
      <c r="D25" s="32" t="s">
        <v>143</v>
      </c>
      <c r="E25" s="21">
        <v>88</v>
      </c>
    </row>
    <row r="26" spans="2:5" ht="38.25" customHeight="1" x14ac:dyDescent="0.25">
      <c r="B26" s="2"/>
      <c r="C26" s="24" t="s">
        <v>144</v>
      </c>
      <c r="D26" s="33" t="s">
        <v>89</v>
      </c>
      <c r="E26" s="23">
        <v>201.6</v>
      </c>
    </row>
    <row r="27" spans="2:5" ht="21.75" customHeight="1" x14ac:dyDescent="0.25">
      <c r="B27" s="2"/>
      <c r="C27" s="57" t="s">
        <v>28</v>
      </c>
      <c r="D27" s="58" t="s">
        <v>13</v>
      </c>
      <c r="E27" s="59">
        <v>79.38</v>
      </c>
    </row>
    <row r="28" spans="2:5" ht="20.25" customHeight="1" x14ac:dyDescent="0.25">
      <c r="B28" s="2"/>
      <c r="C28" s="57" t="s">
        <v>2</v>
      </c>
      <c r="D28" s="58" t="s">
        <v>19</v>
      </c>
      <c r="E28" s="59">
        <v>70.5</v>
      </c>
    </row>
    <row r="29" spans="2:5" ht="66" customHeight="1" thickBot="1" x14ac:dyDescent="0.3">
      <c r="B29" s="3"/>
      <c r="C29" s="19"/>
      <c r="D29" s="49" t="s">
        <v>31</v>
      </c>
      <c r="E29" s="50">
        <f>E28+E27+E26+E25+E24+E23+E22+E21+E20+E19+E18+E17+E16+E15+E14+E13</f>
        <v>1867.14</v>
      </c>
    </row>
  </sheetData>
  <customSheetViews>
    <customSheetView guid="{7D113E4B-2489-4A93-A066-E9128A217E1E}" state="hidden" topLeftCell="A4">
      <selection activeCell="D18" sqref="D18"/>
      <pageMargins left="0.7" right="0.7" top="0.75" bottom="0.75" header="0.3" footer="0.3"/>
    </customSheetView>
    <customSheetView guid="{06E0BFEC-26B1-439F-9F91-D4251EABDD05}" state="hidden" topLeftCell="A4">
      <selection activeCell="D18" sqref="D18"/>
      <pageMargins left="0.7" right="0.7" top="0.75" bottom="0.75" header="0.3" footer="0.3"/>
    </customSheetView>
    <customSheetView guid="{C9C26154-0979-4920-B652-51709B043797}" state="hidden" topLeftCell="A4">
      <selection activeCell="D18" sqref="D1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workbookViewId="0">
      <selection activeCell="E9" sqref="E9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125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45414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126</v>
      </c>
      <c r="D13" s="30" t="s">
        <v>48</v>
      </c>
      <c r="E13" s="26">
        <v>223.41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127</v>
      </c>
      <c r="D15" s="31" t="s">
        <v>128</v>
      </c>
      <c r="E15" s="34">
        <v>119.8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94.4</v>
      </c>
    </row>
    <row r="17" spans="2:5" ht="30" x14ac:dyDescent="0.25">
      <c r="B17" s="5" t="s">
        <v>41</v>
      </c>
      <c r="C17" s="18" t="s">
        <v>129</v>
      </c>
      <c r="D17" s="37" t="s">
        <v>53</v>
      </c>
      <c r="E17" s="44">
        <v>41.8</v>
      </c>
    </row>
    <row r="18" spans="2:5" ht="52.15" customHeight="1" x14ac:dyDescent="0.25">
      <c r="B18" s="5"/>
      <c r="C18" s="40" t="s">
        <v>130</v>
      </c>
      <c r="D18" s="41" t="s">
        <v>55</v>
      </c>
      <c r="E18" s="45">
        <v>76.569999999999993</v>
      </c>
    </row>
    <row r="19" spans="2:5" ht="36.6" customHeight="1" x14ac:dyDescent="0.25">
      <c r="B19" s="5"/>
      <c r="C19" s="40" t="s">
        <v>131</v>
      </c>
      <c r="D19" s="41" t="s">
        <v>115</v>
      </c>
      <c r="E19" s="45">
        <v>264</v>
      </c>
    </row>
    <row r="20" spans="2:5" x14ac:dyDescent="0.25">
      <c r="B20" s="5"/>
      <c r="C20" s="42" t="s">
        <v>133</v>
      </c>
      <c r="D20" s="43" t="s">
        <v>16</v>
      </c>
      <c r="E20" s="46">
        <v>108</v>
      </c>
    </row>
    <row r="21" spans="2:5" x14ac:dyDescent="0.25">
      <c r="B21" s="5"/>
      <c r="C21" s="40" t="s">
        <v>2</v>
      </c>
      <c r="D21" s="41" t="s">
        <v>132</v>
      </c>
      <c r="E21" s="45">
        <v>58.75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" x14ac:dyDescent="0.25">
      <c r="B23" s="6" t="s">
        <v>42</v>
      </c>
      <c r="C23" s="20" t="s">
        <v>91</v>
      </c>
      <c r="D23" s="32" t="s">
        <v>16</v>
      </c>
      <c r="E23" s="21">
        <v>90</v>
      </c>
    </row>
    <row r="24" spans="2:5" ht="16.5" thickBot="1" x14ac:dyDescent="0.3">
      <c r="B24" s="7"/>
      <c r="C24" s="22" t="s">
        <v>37</v>
      </c>
      <c r="D24" s="39" t="s">
        <v>18</v>
      </c>
      <c r="E24" s="48">
        <v>90.2</v>
      </c>
    </row>
    <row r="25" spans="2:5" ht="40.15" customHeight="1" x14ac:dyDescent="0.25">
      <c r="B25" s="5" t="s">
        <v>6</v>
      </c>
      <c r="C25" s="20" t="s">
        <v>134</v>
      </c>
      <c r="D25" s="32" t="s">
        <v>74</v>
      </c>
      <c r="E25" s="21">
        <v>347.5</v>
      </c>
    </row>
    <row r="26" spans="2:5" ht="21.75" customHeight="1" x14ac:dyDescent="0.25">
      <c r="B26" s="2"/>
      <c r="C26" s="24" t="s">
        <v>75</v>
      </c>
      <c r="D26" s="33" t="s">
        <v>13</v>
      </c>
      <c r="E26" s="23">
        <v>24.1</v>
      </c>
    </row>
    <row r="27" spans="2:5" ht="14.45" customHeight="1" x14ac:dyDescent="0.25">
      <c r="B27" s="2"/>
      <c r="C27" s="24" t="s">
        <v>2</v>
      </c>
      <c r="D27" s="33" t="s">
        <v>19</v>
      </c>
      <c r="E27" s="23">
        <v>70.5</v>
      </c>
    </row>
    <row r="28" spans="2:5" ht="30.75" thickBot="1" x14ac:dyDescent="0.3">
      <c r="B28" s="3"/>
      <c r="C28" s="19"/>
      <c r="D28" s="49" t="s">
        <v>31</v>
      </c>
      <c r="E28" s="50">
        <f>E27+E26+E25+E24+E23+E22+E21+E20+E19+E18+E17+E16+E15+E14+E13</f>
        <v>1740.8000000000002</v>
      </c>
    </row>
  </sheetData>
  <customSheetViews>
    <customSheetView guid="{7D113E4B-2489-4A93-A066-E9128A217E1E}" state="hidden">
      <selection activeCell="E9" sqref="E9"/>
      <pageMargins left="0.7" right="0.7" top="0.75" bottom="0.75" header="0.3" footer="0.3"/>
    </customSheetView>
    <customSheetView guid="{06E0BFEC-26B1-439F-9F91-D4251EABDD05}" state="hidden">
      <selection activeCell="E9" sqref="E9"/>
      <pageMargins left="0.7" right="0.7" top="0.75" bottom="0.75" header="0.3" footer="0.3"/>
    </customSheetView>
    <customSheetView guid="{C9C26154-0979-4920-B652-51709B043797}" state="hidden">
      <selection activeCell="E9" sqref="E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topLeftCell="A4" workbookViewId="0">
      <selection activeCell="G13" sqref="G13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112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97</v>
      </c>
      <c r="D13" s="30" t="s">
        <v>48</v>
      </c>
      <c r="E13" s="26">
        <v>208.76</v>
      </c>
    </row>
    <row r="14" spans="2:5" ht="15.75" x14ac:dyDescent="0.25">
      <c r="B14" s="2"/>
      <c r="C14" s="27" t="s">
        <v>49</v>
      </c>
      <c r="D14" s="31" t="s">
        <v>13</v>
      </c>
      <c r="E14" s="28">
        <v>75.760000000000005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94.4</v>
      </c>
    </row>
    <row r="17" spans="2:5" ht="30" x14ac:dyDescent="0.25">
      <c r="B17" s="5" t="s">
        <v>77</v>
      </c>
      <c r="C17" s="18" t="s">
        <v>98</v>
      </c>
      <c r="D17" s="37" t="s">
        <v>35</v>
      </c>
      <c r="E17" s="44">
        <v>24.24</v>
      </c>
    </row>
    <row r="18" spans="2:5" ht="67.5" customHeight="1" x14ac:dyDescent="0.25">
      <c r="B18" s="5"/>
      <c r="C18" s="40" t="s">
        <v>99</v>
      </c>
      <c r="D18" s="41" t="s">
        <v>21</v>
      </c>
      <c r="E18" s="45">
        <v>101.49</v>
      </c>
    </row>
    <row r="19" spans="2:5" ht="36.6" customHeight="1" x14ac:dyDescent="0.25">
      <c r="B19" s="5"/>
      <c r="C19" s="40" t="s">
        <v>100</v>
      </c>
      <c r="D19" s="41" t="s">
        <v>101</v>
      </c>
      <c r="E19" s="45">
        <v>123.03</v>
      </c>
    </row>
    <row r="20" spans="2:5" ht="36" customHeight="1" x14ac:dyDescent="0.25">
      <c r="B20" s="5"/>
      <c r="C20" s="40" t="s">
        <v>102</v>
      </c>
      <c r="D20" s="41" t="s">
        <v>30</v>
      </c>
      <c r="E20" s="45">
        <v>135.46</v>
      </c>
    </row>
    <row r="21" spans="2:5" ht="36" customHeight="1" x14ac:dyDescent="0.25">
      <c r="B21" s="5"/>
      <c r="C21" s="40" t="s">
        <v>57</v>
      </c>
      <c r="D21" s="41" t="s">
        <v>16</v>
      </c>
      <c r="E21" s="45">
        <v>87.5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103</v>
      </c>
      <c r="D24" s="32" t="s">
        <v>16</v>
      </c>
      <c r="E24" s="21">
        <v>91.86</v>
      </c>
    </row>
    <row r="25" spans="2:5" ht="16.5" thickBot="1" x14ac:dyDescent="0.3">
      <c r="B25" s="7"/>
      <c r="C25" s="22" t="s">
        <v>104</v>
      </c>
      <c r="D25" s="39" t="s">
        <v>53</v>
      </c>
      <c r="E25" s="48">
        <v>170.67</v>
      </c>
    </row>
    <row r="26" spans="2:5" ht="40.15" customHeight="1" x14ac:dyDescent="0.25">
      <c r="B26" s="5" t="s">
        <v>79</v>
      </c>
      <c r="C26" s="20" t="s">
        <v>105</v>
      </c>
      <c r="D26" s="32" t="s">
        <v>106</v>
      </c>
      <c r="E26" s="21">
        <v>418.5</v>
      </c>
    </row>
    <row r="27" spans="2:5" ht="22.15" customHeight="1" x14ac:dyDescent="0.25">
      <c r="B27" s="2"/>
      <c r="C27" s="24" t="s">
        <v>107</v>
      </c>
      <c r="D27" s="33" t="s">
        <v>15</v>
      </c>
      <c r="E27" s="23">
        <v>24.1</v>
      </c>
    </row>
    <row r="28" spans="2:5" ht="30.75" thickBot="1" x14ac:dyDescent="0.3">
      <c r="B28" s="3"/>
      <c r="C28" s="19"/>
      <c r="D28" s="49" t="s">
        <v>31</v>
      </c>
      <c r="E28" s="50">
        <f>E27+E26+E25+E24+E23+E22+E20+E19+E18+E17+E16+E15+E14+E13</f>
        <v>1727.72</v>
      </c>
    </row>
  </sheetData>
  <customSheetViews>
    <customSheetView guid="{7D113E4B-2489-4A93-A066-E9128A217E1E}" state="hidden" topLeftCell="A4">
      <selection activeCell="G13" sqref="G13"/>
      <pageMargins left="0.7" right="0.7" top="0.75" bottom="0.75" header="0.3" footer="0.3"/>
    </customSheetView>
    <customSheetView guid="{06E0BFEC-26B1-439F-9F91-D4251EABDD05}" state="hidden" topLeftCell="A4">
      <selection activeCell="G13" sqref="G13"/>
      <pageMargins left="0.7" right="0.7" top="0.75" bottom="0.75" header="0.3" footer="0.3"/>
    </customSheetView>
    <customSheetView guid="{C9C26154-0979-4920-B652-51709B043797}" state="hidden" topLeftCell="A4">
      <selection activeCell="G13" sqref="G13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workbookViewId="0">
      <selection activeCell="C17" sqref="C17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112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45418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97</v>
      </c>
      <c r="D13" s="30" t="s">
        <v>48</v>
      </c>
      <c r="E13" s="26">
        <v>208.76</v>
      </c>
    </row>
    <row r="14" spans="2:5" ht="15.75" x14ac:dyDescent="0.25">
      <c r="B14" s="2"/>
      <c r="C14" s="27" t="s">
        <v>49</v>
      </c>
      <c r="D14" s="31" t="s">
        <v>13</v>
      </c>
      <c r="E14" s="28">
        <v>75.760000000000005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94.4</v>
      </c>
    </row>
    <row r="17" spans="2:5" ht="30" x14ac:dyDescent="0.25">
      <c r="B17" s="5" t="s">
        <v>77</v>
      </c>
      <c r="C17" s="18" t="s">
        <v>98</v>
      </c>
      <c r="D17" s="37" t="s">
        <v>35</v>
      </c>
      <c r="E17" s="44">
        <v>24.24</v>
      </c>
    </row>
    <row r="18" spans="2:5" ht="67.5" customHeight="1" x14ac:dyDescent="0.25">
      <c r="B18" s="5"/>
      <c r="C18" s="40" t="s">
        <v>99</v>
      </c>
      <c r="D18" s="41" t="s">
        <v>21</v>
      </c>
      <c r="E18" s="45">
        <v>101.49</v>
      </c>
    </row>
    <row r="19" spans="2:5" ht="36.6" customHeight="1" x14ac:dyDescent="0.25">
      <c r="B19" s="5"/>
      <c r="C19" s="40" t="s">
        <v>100</v>
      </c>
      <c r="D19" s="41" t="s">
        <v>101</v>
      </c>
      <c r="E19" s="45">
        <v>123.03</v>
      </c>
    </row>
    <row r="20" spans="2:5" ht="36" customHeight="1" x14ac:dyDescent="0.25">
      <c r="B20" s="5"/>
      <c r="C20" s="40" t="s">
        <v>102</v>
      </c>
      <c r="D20" s="41" t="s">
        <v>30</v>
      </c>
      <c r="E20" s="45">
        <v>135.46</v>
      </c>
    </row>
    <row r="21" spans="2:5" ht="36" customHeight="1" x14ac:dyDescent="0.25">
      <c r="B21" s="5"/>
      <c r="C21" s="40" t="s">
        <v>57</v>
      </c>
      <c r="D21" s="41" t="s">
        <v>16</v>
      </c>
      <c r="E21" s="45">
        <v>87.5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103</v>
      </c>
      <c r="D24" s="32" t="s">
        <v>16</v>
      </c>
      <c r="E24" s="21">
        <v>91.86</v>
      </c>
    </row>
    <row r="25" spans="2:5" ht="16.5" thickBot="1" x14ac:dyDescent="0.3">
      <c r="B25" s="7"/>
      <c r="C25" s="22" t="s">
        <v>104</v>
      </c>
      <c r="D25" s="39" t="s">
        <v>53</v>
      </c>
      <c r="E25" s="48">
        <v>170.67</v>
      </c>
    </row>
    <row r="26" spans="2:5" ht="40.15" customHeight="1" x14ac:dyDescent="0.25">
      <c r="B26" s="5" t="s">
        <v>79</v>
      </c>
      <c r="C26" s="20" t="s">
        <v>105</v>
      </c>
      <c r="D26" s="32" t="s">
        <v>106</v>
      </c>
      <c r="E26" s="21">
        <v>418.5</v>
      </c>
    </row>
    <row r="27" spans="2:5" ht="22.15" customHeight="1" x14ac:dyDescent="0.25">
      <c r="B27" s="2"/>
      <c r="C27" s="24" t="s">
        <v>107</v>
      </c>
      <c r="D27" s="33" t="s">
        <v>15</v>
      </c>
      <c r="E27" s="23">
        <v>24.1</v>
      </c>
    </row>
    <row r="28" spans="2:5" ht="30.75" thickBot="1" x14ac:dyDescent="0.3">
      <c r="B28" s="3"/>
      <c r="C28" s="19"/>
      <c r="D28" s="49" t="s">
        <v>31</v>
      </c>
      <c r="E28" s="50">
        <f>E27+E26+E25+E24+E23+E22+E20+E19+E18+E17+E16+E15+E14+E13</f>
        <v>1727.72</v>
      </c>
    </row>
  </sheetData>
  <customSheetViews>
    <customSheetView guid="{7D113E4B-2489-4A93-A066-E9128A217E1E}" state="hidden">
      <selection activeCell="C17" sqref="C17"/>
      <pageMargins left="0.7" right="0.7" top="0.75" bottom="0.75" header="0.3" footer="0.3"/>
    </customSheetView>
    <customSheetView guid="{06E0BFEC-26B1-439F-9F91-D4251EABDD05}" state="hidden">
      <selection activeCell="C17" sqref="C17"/>
      <pageMargins left="0.7" right="0.7" top="0.75" bottom="0.75" header="0.3" footer="0.3"/>
    </customSheetView>
    <customSheetView guid="{C9C26154-0979-4920-B652-51709B043797}" state="hidden">
      <selection activeCell="C17" sqref="C1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31"/>
  <sheetViews>
    <sheetView topLeftCell="A4" workbookViewId="0">
      <selection activeCell="C18" sqref="C18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111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80</v>
      </c>
      <c r="D13" s="30" t="s">
        <v>15</v>
      </c>
      <c r="E13" s="26">
        <v>274.16000000000003</v>
      </c>
    </row>
    <row r="14" spans="2:5" ht="15.75" x14ac:dyDescent="0.25">
      <c r="B14" s="2"/>
      <c r="C14" s="27" t="s">
        <v>81</v>
      </c>
      <c r="D14" s="31" t="s">
        <v>16</v>
      </c>
      <c r="E14" s="28">
        <v>42.67</v>
      </c>
    </row>
    <row r="15" spans="2:5" ht="15.75" x14ac:dyDescent="0.25">
      <c r="B15" s="2"/>
      <c r="C15" s="29" t="s">
        <v>8</v>
      </c>
      <c r="D15" s="31" t="s">
        <v>14</v>
      </c>
      <c r="E15" s="34">
        <v>111.6</v>
      </c>
    </row>
    <row r="16" spans="2:5" ht="16.5" thickBot="1" x14ac:dyDescent="0.3">
      <c r="B16" s="2"/>
      <c r="C16" s="51" t="s">
        <v>82</v>
      </c>
      <c r="D16" s="52" t="s">
        <v>83</v>
      </c>
      <c r="E16" s="53">
        <v>34.33</v>
      </c>
    </row>
    <row r="17" spans="2:5" ht="15.75" thickBot="1" x14ac:dyDescent="0.3">
      <c r="B17" s="4" t="s">
        <v>5</v>
      </c>
      <c r="C17" s="17" t="s">
        <v>20</v>
      </c>
      <c r="D17" s="35" t="s">
        <v>16</v>
      </c>
      <c r="E17" s="36">
        <v>94.4</v>
      </c>
    </row>
    <row r="18" spans="2:5" ht="30" x14ac:dyDescent="0.25">
      <c r="B18" s="5" t="s">
        <v>77</v>
      </c>
      <c r="C18" s="18" t="s">
        <v>163</v>
      </c>
      <c r="D18" s="37" t="s">
        <v>35</v>
      </c>
      <c r="E18" s="44">
        <v>53.88</v>
      </c>
    </row>
    <row r="19" spans="2:5" ht="52.15" customHeight="1" x14ac:dyDescent="0.25">
      <c r="B19" s="5"/>
      <c r="C19" s="40" t="s">
        <v>85</v>
      </c>
      <c r="D19" s="41" t="s">
        <v>55</v>
      </c>
      <c r="E19" s="45">
        <v>121.66</v>
      </c>
    </row>
    <row r="20" spans="2:5" ht="36.6" customHeight="1" x14ac:dyDescent="0.25">
      <c r="B20" s="5"/>
      <c r="C20" s="40" t="s">
        <v>86</v>
      </c>
      <c r="D20" s="41" t="s">
        <v>87</v>
      </c>
      <c r="E20" s="45">
        <v>131.19999999999999</v>
      </c>
    </row>
    <row r="21" spans="2:5" ht="36" customHeight="1" x14ac:dyDescent="0.25">
      <c r="B21" s="5"/>
      <c r="C21" s="40" t="s">
        <v>88</v>
      </c>
      <c r="D21" s="41" t="s">
        <v>89</v>
      </c>
      <c r="E21" s="45">
        <v>128.1</v>
      </c>
    </row>
    <row r="22" spans="2:5" ht="36" customHeight="1" x14ac:dyDescent="0.25">
      <c r="B22" s="5"/>
      <c r="C22" s="40" t="s">
        <v>90</v>
      </c>
      <c r="D22" s="41" t="s">
        <v>16</v>
      </c>
      <c r="E22" s="45">
        <v>55.26</v>
      </c>
    </row>
    <row r="23" spans="2:5" x14ac:dyDescent="0.25">
      <c r="B23" s="5"/>
      <c r="C23" s="42" t="s">
        <v>2</v>
      </c>
      <c r="D23" s="43" t="s">
        <v>46</v>
      </c>
      <c r="E23" s="46">
        <v>58.75</v>
      </c>
    </row>
    <row r="24" spans="2:5" ht="21.6" customHeight="1" thickBot="1" x14ac:dyDescent="0.3">
      <c r="B24" s="3"/>
      <c r="C24" s="19" t="s">
        <v>3</v>
      </c>
      <c r="D24" s="38" t="s">
        <v>17</v>
      </c>
      <c r="E24" s="47">
        <v>89.1</v>
      </c>
    </row>
    <row r="25" spans="2:5" ht="60" x14ac:dyDescent="0.25">
      <c r="B25" s="6" t="s">
        <v>78</v>
      </c>
      <c r="C25" s="20" t="s">
        <v>91</v>
      </c>
      <c r="D25" s="32" t="s">
        <v>16</v>
      </c>
      <c r="E25" s="21">
        <v>90</v>
      </c>
    </row>
    <row r="26" spans="2:5" ht="16.5" thickBot="1" x14ac:dyDescent="0.3">
      <c r="B26" s="7"/>
      <c r="C26" s="22" t="s">
        <v>92</v>
      </c>
      <c r="D26" s="39" t="s">
        <v>83</v>
      </c>
      <c r="E26" s="48">
        <v>83</v>
      </c>
    </row>
    <row r="27" spans="2:5" ht="40.15" customHeight="1" x14ac:dyDescent="0.25">
      <c r="B27" s="5" t="s">
        <v>79</v>
      </c>
      <c r="C27" s="20" t="s">
        <v>93</v>
      </c>
      <c r="D27" s="32" t="s">
        <v>69</v>
      </c>
      <c r="E27" s="21">
        <v>124.6</v>
      </c>
    </row>
    <row r="28" spans="2:5" ht="40.15" customHeight="1" x14ac:dyDescent="0.25">
      <c r="B28" s="5"/>
      <c r="C28" s="54" t="s">
        <v>94</v>
      </c>
      <c r="D28" s="55" t="s">
        <v>95</v>
      </c>
      <c r="E28" s="56">
        <v>181.83</v>
      </c>
    </row>
    <row r="29" spans="2:5" ht="22.15" customHeight="1" x14ac:dyDescent="0.25">
      <c r="B29" s="2"/>
      <c r="C29" s="24" t="s">
        <v>96</v>
      </c>
      <c r="D29" s="33" t="s">
        <v>62</v>
      </c>
      <c r="E29" s="23">
        <v>26.48</v>
      </c>
    </row>
    <row r="30" spans="2:5" ht="14.45" customHeight="1" x14ac:dyDescent="0.25">
      <c r="B30" s="2"/>
      <c r="C30" s="24" t="s">
        <v>2</v>
      </c>
      <c r="D30" s="33" t="s">
        <v>19</v>
      </c>
      <c r="E30" s="23">
        <v>70.5</v>
      </c>
    </row>
    <row r="31" spans="2:5" ht="66" customHeight="1" thickBot="1" x14ac:dyDescent="0.3">
      <c r="B31" s="3"/>
      <c r="C31" s="19"/>
      <c r="D31" s="49" t="s">
        <v>31</v>
      </c>
      <c r="E31" s="50">
        <f>E29+E27+E26+E25+E24+E23+E21+E20+E19+E18+E17+E15+E14+E13</f>
        <v>1429.6000000000001</v>
      </c>
    </row>
  </sheetData>
  <customSheetViews>
    <customSheetView guid="{7D113E4B-2489-4A93-A066-E9128A217E1E}" state="hidden" topLeftCell="A4">
      <selection activeCell="C18" sqref="C18"/>
      <pageMargins left="0.7" right="0.7" top="0.75" bottom="0.75" header="0.3" footer="0.3"/>
    </customSheetView>
    <customSheetView guid="{06E0BFEC-26B1-439F-9F91-D4251EABDD05}" state="hidden" topLeftCell="A4">
      <selection activeCell="C18" sqref="C18"/>
      <pageMargins left="0.7" right="0.7" top="0.75" bottom="0.75" header="0.3" footer="0.3"/>
    </customSheetView>
    <customSheetView guid="{C9C26154-0979-4920-B652-51709B043797}" state="hidden" topLeftCell="A4">
      <selection activeCell="C18" sqref="C1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topLeftCell="A22" workbookViewId="0">
      <selection activeCell="C18" sqref="C18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110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63</v>
      </c>
      <c r="D13" s="30" t="s">
        <v>15</v>
      </c>
      <c r="E13" s="26">
        <v>199.5</v>
      </c>
    </row>
    <row r="14" spans="2:5" ht="15.75" x14ac:dyDescent="0.25">
      <c r="B14" s="2"/>
      <c r="C14" s="27" t="s">
        <v>64</v>
      </c>
      <c r="D14" s="31" t="s">
        <v>13</v>
      </c>
      <c r="E14" s="28">
        <v>58.83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96</v>
      </c>
    </row>
    <row r="17" spans="2:5" ht="30" x14ac:dyDescent="0.25">
      <c r="B17" s="5" t="s">
        <v>77</v>
      </c>
      <c r="C17" s="18" t="s">
        <v>164</v>
      </c>
      <c r="D17" s="37" t="s">
        <v>35</v>
      </c>
      <c r="E17" s="44">
        <v>62.34</v>
      </c>
    </row>
    <row r="18" spans="2:5" ht="52.15" customHeight="1" x14ac:dyDescent="0.25">
      <c r="B18" s="5"/>
      <c r="C18" s="40" t="s">
        <v>67</v>
      </c>
      <c r="D18" s="41" t="s">
        <v>21</v>
      </c>
      <c r="E18" s="45">
        <v>104.59</v>
      </c>
    </row>
    <row r="19" spans="2:5" ht="36.6" customHeight="1" x14ac:dyDescent="0.25">
      <c r="B19" s="5"/>
      <c r="C19" s="40" t="s">
        <v>68</v>
      </c>
      <c r="D19" s="41" t="s">
        <v>69</v>
      </c>
      <c r="E19" s="45">
        <v>225.4</v>
      </c>
    </row>
    <row r="20" spans="2:5" ht="36" customHeight="1" x14ac:dyDescent="0.25">
      <c r="B20" s="5"/>
      <c r="C20" s="40" t="s">
        <v>70</v>
      </c>
      <c r="D20" s="41" t="s">
        <v>71</v>
      </c>
      <c r="E20" s="45">
        <v>192.01</v>
      </c>
    </row>
    <row r="21" spans="2:5" ht="36" customHeight="1" x14ac:dyDescent="0.25">
      <c r="B21" s="5"/>
      <c r="C21" s="40" t="s">
        <v>72</v>
      </c>
      <c r="D21" s="41" t="s">
        <v>16</v>
      </c>
      <c r="E21" s="45">
        <v>62.1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27</v>
      </c>
      <c r="D24" s="32" t="s">
        <v>16</v>
      </c>
      <c r="E24" s="21">
        <v>96.3</v>
      </c>
    </row>
    <row r="25" spans="2:5" ht="16.5" thickBot="1" x14ac:dyDescent="0.3">
      <c r="B25" s="7"/>
      <c r="C25" s="22" t="s">
        <v>37</v>
      </c>
      <c r="D25" s="39" t="s">
        <v>18</v>
      </c>
      <c r="E25" s="48">
        <v>90.2</v>
      </c>
    </row>
    <row r="26" spans="2:5" ht="40.15" customHeight="1" x14ac:dyDescent="0.25">
      <c r="B26" s="5" t="s">
        <v>79</v>
      </c>
      <c r="C26" s="20" t="s">
        <v>73</v>
      </c>
      <c r="D26" s="32" t="s">
        <v>74</v>
      </c>
      <c r="E26" s="21">
        <v>335.23</v>
      </c>
    </row>
    <row r="27" spans="2:5" ht="22.15" customHeight="1" x14ac:dyDescent="0.25">
      <c r="B27" s="2"/>
      <c r="C27" s="24" t="s">
        <v>75</v>
      </c>
      <c r="D27" s="33" t="s">
        <v>13</v>
      </c>
      <c r="E27" s="23">
        <v>24.1</v>
      </c>
    </row>
    <row r="28" spans="2:5" ht="14.45" customHeight="1" x14ac:dyDescent="0.25">
      <c r="B28" s="2"/>
      <c r="C28" s="24" t="s">
        <v>2</v>
      </c>
      <c r="D28" s="33" t="s">
        <v>19</v>
      </c>
      <c r="E28" s="23">
        <v>70.5</v>
      </c>
    </row>
    <row r="29" spans="2:5" ht="30.75" thickBot="1" x14ac:dyDescent="0.3">
      <c r="B29" s="3"/>
      <c r="C29" s="19"/>
      <c r="D29" s="49" t="s">
        <v>31</v>
      </c>
      <c r="E29" s="50">
        <f>E27+E26+E25+E24+E23+E22+E20+E19+E18+E17+E16+E15+E14+E13</f>
        <v>1743.9499999999998</v>
      </c>
    </row>
  </sheetData>
  <customSheetViews>
    <customSheetView guid="{7D113E4B-2489-4A93-A066-E9128A217E1E}" state="hidden" topLeftCell="A22">
      <selection activeCell="C18" sqref="C18"/>
      <pageMargins left="0.7" right="0.7" top="0.75" bottom="0.75" header="0.3" footer="0.3"/>
    </customSheetView>
    <customSheetView guid="{06E0BFEC-26B1-439F-9F91-D4251EABDD05}" state="hidden" topLeftCell="A22">
      <selection activeCell="C18" sqref="C18"/>
      <pageMargins left="0.7" right="0.7" top="0.75" bottom="0.75" header="0.3" footer="0.3"/>
    </customSheetView>
    <customSheetView guid="{C9C26154-0979-4920-B652-51709B043797}" state="hidden" topLeftCell="A22">
      <selection activeCell="C18" sqref="C1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workbookViewId="0">
      <selection activeCell="E9" sqref="E9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108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45393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25</v>
      </c>
      <c r="D13" s="30" t="s">
        <v>15</v>
      </c>
      <c r="E13" s="26">
        <v>251.91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43</v>
      </c>
      <c r="D16" s="35" t="s">
        <v>44</v>
      </c>
      <c r="E16" s="36">
        <v>47</v>
      </c>
    </row>
    <row r="17" spans="2:5" ht="30" x14ac:dyDescent="0.25">
      <c r="B17" s="5" t="s">
        <v>41</v>
      </c>
      <c r="C17" s="18" t="s">
        <v>34</v>
      </c>
      <c r="D17" s="37" t="s">
        <v>35</v>
      </c>
      <c r="E17" s="44">
        <v>78.42</v>
      </c>
    </row>
    <row r="18" spans="2:5" ht="52.15" customHeight="1" x14ac:dyDescent="0.25">
      <c r="B18" s="5"/>
      <c r="C18" s="40" t="s">
        <v>22</v>
      </c>
      <c r="D18" s="41" t="s">
        <v>21</v>
      </c>
      <c r="E18" s="45">
        <v>117.51</v>
      </c>
    </row>
    <row r="19" spans="2:5" ht="36.6" customHeight="1" x14ac:dyDescent="0.25">
      <c r="B19" s="5"/>
      <c r="C19" s="40" t="s">
        <v>36</v>
      </c>
      <c r="D19" s="41" t="s">
        <v>29</v>
      </c>
      <c r="E19" s="45">
        <v>144.36000000000001</v>
      </c>
    </row>
    <row r="20" spans="2:5" ht="36" customHeight="1" x14ac:dyDescent="0.25">
      <c r="B20" s="5"/>
      <c r="C20" s="40" t="s">
        <v>23</v>
      </c>
      <c r="D20" s="41" t="s">
        <v>30</v>
      </c>
      <c r="E20" s="45">
        <v>163.28</v>
      </c>
    </row>
    <row r="21" spans="2:5" x14ac:dyDescent="0.25">
      <c r="B21" s="5"/>
      <c r="C21" s="42" t="s">
        <v>24</v>
      </c>
      <c r="D21" s="43" t="s">
        <v>16</v>
      </c>
      <c r="E21" s="46">
        <v>75.239999999999995</v>
      </c>
    </row>
    <row r="22" spans="2:5" x14ac:dyDescent="0.25">
      <c r="B22" s="5"/>
      <c r="C22" s="40" t="s">
        <v>45</v>
      </c>
      <c r="D22" s="41" t="s">
        <v>46</v>
      </c>
      <c r="E22" s="45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42</v>
      </c>
      <c r="C24" s="20" t="s">
        <v>27</v>
      </c>
      <c r="D24" s="32" t="s">
        <v>16</v>
      </c>
      <c r="E24" s="21">
        <v>96.3</v>
      </c>
    </row>
    <row r="25" spans="2:5" ht="16.5" thickBot="1" x14ac:dyDescent="0.3">
      <c r="B25" s="7"/>
      <c r="C25" s="22" t="s">
        <v>37</v>
      </c>
      <c r="D25" s="39" t="s">
        <v>18</v>
      </c>
      <c r="E25" s="48">
        <v>90.2</v>
      </c>
    </row>
    <row r="26" spans="2:5" ht="40.15" customHeight="1" x14ac:dyDescent="0.25">
      <c r="B26" s="5" t="s">
        <v>6</v>
      </c>
      <c r="C26" s="20" t="s">
        <v>38</v>
      </c>
      <c r="D26" s="32" t="s">
        <v>16</v>
      </c>
      <c r="E26" s="21">
        <v>250.3</v>
      </c>
    </row>
    <row r="27" spans="2:5" ht="22.15" customHeight="1" x14ac:dyDescent="0.25">
      <c r="B27" s="2"/>
      <c r="C27" s="24" t="s">
        <v>28</v>
      </c>
      <c r="D27" s="33" t="s">
        <v>13</v>
      </c>
      <c r="E27" s="23">
        <v>79.38</v>
      </c>
    </row>
    <row r="28" spans="2:5" ht="14.45" customHeight="1" x14ac:dyDescent="0.25">
      <c r="B28" s="2"/>
      <c r="C28" s="24" t="s">
        <v>2</v>
      </c>
      <c r="D28" s="33" t="s">
        <v>19</v>
      </c>
      <c r="E28" s="23">
        <v>70.5</v>
      </c>
    </row>
    <row r="29" spans="2:5" ht="30.75" thickBot="1" x14ac:dyDescent="0.3">
      <c r="B29" s="3"/>
      <c r="C29" s="19"/>
      <c r="D29" s="49" t="s">
        <v>31</v>
      </c>
      <c r="E29" s="50">
        <f>E28+E27+E26+E25+E24+E23+E22+E21+E20+E19+E18+E17+E16+E15+E14+E13</f>
        <v>1766.52</v>
      </c>
    </row>
  </sheetData>
  <customSheetViews>
    <customSheetView guid="{7D113E4B-2489-4A93-A066-E9128A217E1E}" state="hidden">
      <selection activeCell="E9" sqref="E9"/>
      <pageMargins left="0.7" right="0.7" top="0.75" bottom="0.75" header="0.3" footer="0.3"/>
    </customSheetView>
    <customSheetView guid="{06E0BFEC-26B1-439F-9F91-D4251EABDD05}" state="hidden">
      <selection activeCell="E9" sqref="E9"/>
      <pageMargins left="0.7" right="0.7" top="0.75" bottom="0.75" header="0.3" footer="0.3"/>
    </customSheetView>
    <customSheetView guid="{C9C26154-0979-4920-B652-51709B043797}" state="hidden">
      <selection activeCell="E9" sqref="E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30"/>
  <sheetViews>
    <sheetView workbookViewId="0">
      <selection sqref="A1:XFD1048576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155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45394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162</v>
      </c>
      <c r="D13" s="30" t="s">
        <v>15</v>
      </c>
      <c r="E13" s="26">
        <v>207.6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41</v>
      </c>
      <c r="C17" s="18" t="s">
        <v>66</v>
      </c>
      <c r="D17" s="37" t="s">
        <v>53</v>
      </c>
      <c r="E17" s="44">
        <v>34.799999999999997</v>
      </c>
    </row>
    <row r="18" spans="2:5" ht="52.15" customHeight="1" x14ac:dyDescent="0.25">
      <c r="B18" s="5"/>
      <c r="C18" s="40" t="s">
        <v>156</v>
      </c>
      <c r="D18" s="41" t="s">
        <v>157</v>
      </c>
      <c r="E18" s="45">
        <v>114.56</v>
      </c>
    </row>
    <row r="19" spans="2:5" ht="36.6" customHeight="1" x14ac:dyDescent="0.25">
      <c r="B19" s="5"/>
      <c r="C19" s="40" t="s">
        <v>158</v>
      </c>
      <c r="D19" s="41" t="s">
        <v>69</v>
      </c>
      <c r="E19" s="45">
        <v>211.06</v>
      </c>
    </row>
    <row r="20" spans="2:5" ht="36" customHeight="1" x14ac:dyDescent="0.25">
      <c r="B20" s="5"/>
      <c r="C20" s="40" t="s">
        <v>159</v>
      </c>
      <c r="D20" s="41" t="s">
        <v>95</v>
      </c>
      <c r="E20" s="45">
        <v>145.86000000000001</v>
      </c>
    </row>
    <row r="21" spans="2:5" x14ac:dyDescent="0.25">
      <c r="B21" s="5"/>
      <c r="C21" s="42" t="s">
        <v>57</v>
      </c>
      <c r="D21" s="43" t="s">
        <v>16</v>
      </c>
      <c r="E21" s="46">
        <v>68.180000000000007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21.6" customHeight="1" thickBot="1" x14ac:dyDescent="0.3">
      <c r="B23" s="2"/>
      <c r="C23" s="60" t="s">
        <v>2</v>
      </c>
      <c r="D23" s="61" t="s">
        <v>46</v>
      </c>
      <c r="E23" s="62">
        <v>58.75</v>
      </c>
    </row>
    <row r="24" spans="2:5" ht="60" x14ac:dyDescent="0.25">
      <c r="B24" s="6" t="s">
        <v>42</v>
      </c>
      <c r="C24" s="20" t="s">
        <v>91</v>
      </c>
      <c r="D24" s="32" t="s">
        <v>16</v>
      </c>
      <c r="E24" s="21">
        <v>90</v>
      </c>
    </row>
    <row r="25" spans="2:5" ht="16.5" thickBot="1" x14ac:dyDescent="0.3">
      <c r="B25" s="7"/>
      <c r="C25" s="22" t="s">
        <v>160</v>
      </c>
      <c r="D25" s="39" t="s">
        <v>18</v>
      </c>
      <c r="E25" s="48">
        <v>192</v>
      </c>
    </row>
    <row r="26" spans="2:5" ht="40.15" customHeight="1" x14ac:dyDescent="0.25">
      <c r="B26" s="5" t="s">
        <v>6</v>
      </c>
      <c r="C26" s="20" t="s">
        <v>161</v>
      </c>
      <c r="D26" s="32" t="s">
        <v>69</v>
      </c>
      <c r="E26" s="21">
        <v>124.56</v>
      </c>
    </row>
    <row r="27" spans="2:5" ht="22.15" customHeight="1" x14ac:dyDescent="0.25">
      <c r="B27" s="2"/>
      <c r="C27" s="24" t="s">
        <v>88</v>
      </c>
      <c r="D27" s="33" t="s">
        <v>89</v>
      </c>
      <c r="E27" s="23">
        <v>128.1</v>
      </c>
    </row>
    <row r="28" spans="2:5" ht="22.15" customHeight="1" x14ac:dyDescent="0.25">
      <c r="B28" s="2"/>
      <c r="C28" s="24" t="s">
        <v>75</v>
      </c>
      <c r="D28" s="33" t="s">
        <v>13</v>
      </c>
      <c r="E28" s="23">
        <v>24.1</v>
      </c>
    </row>
    <row r="29" spans="2:5" ht="14.45" customHeight="1" x14ac:dyDescent="0.25">
      <c r="B29" s="2"/>
      <c r="C29" s="24" t="s">
        <v>2</v>
      </c>
      <c r="D29" s="33" t="s">
        <v>19</v>
      </c>
      <c r="E29" s="23">
        <v>70.5</v>
      </c>
    </row>
    <row r="30" spans="2:5" ht="30.75" thickBot="1" x14ac:dyDescent="0.3">
      <c r="B30" s="3"/>
      <c r="C30" s="19"/>
      <c r="D30" s="49" t="s">
        <v>31</v>
      </c>
      <c r="E30" s="50">
        <f>E29+E28+E27+E26+E25+E24+E23+E22+E21+E20+E19+E18+E17+E16+E15+E14+E13</f>
        <v>1760.4399999999998</v>
      </c>
    </row>
  </sheetData>
  <customSheetViews>
    <customSheetView guid="{7D113E4B-2489-4A93-A066-E9128A217E1E}" state="hidden">
      <selection sqref="A1:XFD1048576"/>
      <pageMargins left="0.7" right="0.7" top="0.75" bottom="0.75" header="0.3" footer="0.3"/>
    </customSheetView>
    <customSheetView guid="{06E0BFEC-26B1-439F-9F91-D4251EABDD05}" state="hidden">
      <selection sqref="A1:XFD1048576"/>
      <pageMargins left="0.7" right="0.7" top="0.75" bottom="0.75" header="0.3" footer="0.3"/>
    </customSheetView>
    <customSheetView guid="{C9C26154-0979-4920-B652-51709B043797}" state="hidden">
      <selection sqref="A1:XFD104857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workbookViewId="0">
      <selection sqref="A1:XFD1048576"/>
    </sheetView>
  </sheetViews>
  <sheetFormatPr defaultRowHeight="15" x14ac:dyDescent="0.25"/>
  <cols>
    <col min="3" max="3" width="34.5703125" customWidth="1"/>
    <col min="5" max="5" width="23.855468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145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45397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146</v>
      </c>
      <c r="D13" s="30" t="s">
        <v>48</v>
      </c>
      <c r="E13" s="26">
        <v>202.64</v>
      </c>
    </row>
    <row r="14" spans="2:5" ht="15.75" x14ac:dyDescent="0.25">
      <c r="B14" s="2"/>
      <c r="C14" s="27" t="s">
        <v>116</v>
      </c>
      <c r="D14" s="31" t="s">
        <v>16</v>
      </c>
      <c r="E14" s="28">
        <v>58.83</v>
      </c>
    </row>
    <row r="15" spans="2:5" ht="16.5" thickBot="1" x14ac:dyDescent="0.3">
      <c r="B15" s="2"/>
      <c r="C15" s="29" t="s">
        <v>117</v>
      </c>
      <c r="D15" s="31" t="s">
        <v>51</v>
      </c>
      <c r="E15" s="34">
        <v>128.77000000000001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94.4</v>
      </c>
    </row>
    <row r="17" spans="2:5" ht="30" x14ac:dyDescent="0.25">
      <c r="B17" s="5" t="s">
        <v>77</v>
      </c>
      <c r="C17" s="18" t="s">
        <v>147</v>
      </c>
      <c r="D17" s="37" t="s">
        <v>35</v>
      </c>
      <c r="E17" s="44">
        <v>66.84</v>
      </c>
    </row>
    <row r="18" spans="2:5" ht="60.75" customHeight="1" x14ac:dyDescent="0.25">
      <c r="B18" s="5"/>
      <c r="C18" s="40" t="s">
        <v>148</v>
      </c>
      <c r="D18" s="41" t="s">
        <v>149</v>
      </c>
      <c r="E18" s="45">
        <v>106.63</v>
      </c>
    </row>
    <row r="19" spans="2:5" ht="36.6" customHeight="1" x14ac:dyDescent="0.25">
      <c r="B19" s="5"/>
      <c r="C19" s="40" t="s">
        <v>150</v>
      </c>
      <c r="D19" s="41" t="s">
        <v>101</v>
      </c>
      <c r="E19" s="45">
        <v>136.30000000000001</v>
      </c>
    </row>
    <row r="20" spans="2:5" ht="36" customHeight="1" x14ac:dyDescent="0.25">
      <c r="B20" s="5"/>
      <c r="C20" s="40" t="s">
        <v>151</v>
      </c>
      <c r="D20" s="41" t="s">
        <v>95</v>
      </c>
      <c r="E20" s="45">
        <v>155.22</v>
      </c>
    </row>
    <row r="21" spans="2:5" ht="36" customHeight="1" x14ac:dyDescent="0.25">
      <c r="B21" s="5"/>
      <c r="C21" s="40" t="s">
        <v>152</v>
      </c>
      <c r="D21" s="41" t="s">
        <v>16</v>
      </c>
      <c r="E21" s="45">
        <v>55.26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153</v>
      </c>
      <c r="D24" s="32" t="s">
        <v>16</v>
      </c>
      <c r="E24" s="21">
        <v>91.8</v>
      </c>
    </row>
    <row r="25" spans="2:5" ht="16.5" thickBot="1" x14ac:dyDescent="0.3">
      <c r="B25" s="7"/>
      <c r="C25" s="22" t="s">
        <v>154</v>
      </c>
      <c r="D25" s="39" t="s">
        <v>53</v>
      </c>
      <c r="E25" s="48">
        <v>165.5</v>
      </c>
    </row>
    <row r="26" spans="2:5" ht="40.15" customHeight="1" x14ac:dyDescent="0.25">
      <c r="B26" s="5" t="s">
        <v>79</v>
      </c>
      <c r="C26" s="20" t="s">
        <v>105</v>
      </c>
      <c r="D26" s="32" t="s">
        <v>106</v>
      </c>
      <c r="E26" s="21">
        <v>418.5</v>
      </c>
    </row>
    <row r="27" spans="2:5" ht="22.15" customHeight="1" x14ac:dyDescent="0.25">
      <c r="B27" s="2"/>
      <c r="C27" s="24" t="s">
        <v>96</v>
      </c>
      <c r="D27" s="33" t="s">
        <v>62</v>
      </c>
      <c r="E27" s="23">
        <v>26.48</v>
      </c>
    </row>
    <row r="28" spans="2:5" ht="66" customHeight="1" thickBot="1" x14ac:dyDescent="0.3">
      <c r="B28" s="3"/>
      <c r="C28" s="19"/>
      <c r="D28" s="49" t="s">
        <v>31</v>
      </c>
      <c r="E28" s="50">
        <f>E27+E26+E25+E24+E23+E22+E21+E20+E18+E19+E17+E16+E15+E14</f>
        <v>1652.3799999999997</v>
      </c>
    </row>
  </sheetData>
  <customSheetViews>
    <customSheetView guid="{7D113E4B-2489-4A93-A066-E9128A217E1E}" state="hidden">
      <selection sqref="A1:XFD1048576"/>
      <pageMargins left="0.7" right="0.7" top="0.75" bottom="0.75" header="0.3" footer="0.3"/>
    </customSheetView>
    <customSheetView guid="{06E0BFEC-26B1-439F-9F91-D4251EABDD05}" state="hidden">
      <selection sqref="A1:XFD1048576"/>
      <pageMargins left="0.7" right="0.7" top="0.75" bottom="0.75" header="0.3" footer="0.3"/>
    </customSheetView>
    <customSheetView guid="{C9C26154-0979-4920-B652-51709B043797}" state="hidden">
      <selection sqref="A1:XFD104857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workbookViewId="0">
      <selection sqref="A1:XFD1048576"/>
    </sheetView>
  </sheetViews>
  <sheetFormatPr defaultRowHeight="15" x14ac:dyDescent="0.25"/>
  <cols>
    <col min="3" max="3" width="34.5703125" customWidth="1"/>
    <col min="5" max="5" width="23.855468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135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45425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80</v>
      </c>
      <c r="D13" s="30" t="s">
        <v>15</v>
      </c>
      <c r="E13" s="26">
        <v>274.16000000000003</v>
      </c>
    </row>
    <row r="14" spans="2:5" ht="15.75" x14ac:dyDescent="0.25">
      <c r="B14" s="2"/>
      <c r="C14" s="27" t="s">
        <v>136</v>
      </c>
      <c r="D14" s="31" t="s">
        <v>13</v>
      </c>
      <c r="E14" s="28">
        <v>72.7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77</v>
      </c>
      <c r="C17" s="18" t="s">
        <v>138</v>
      </c>
      <c r="D17" s="37" t="s">
        <v>35</v>
      </c>
      <c r="E17" s="44">
        <v>24.24</v>
      </c>
    </row>
    <row r="18" spans="2:5" ht="52.15" customHeight="1" x14ac:dyDescent="0.25">
      <c r="B18" s="5"/>
      <c r="C18" s="40" t="s">
        <v>139</v>
      </c>
      <c r="D18" s="41" t="s">
        <v>55</v>
      </c>
      <c r="E18" s="45">
        <v>121.57</v>
      </c>
    </row>
    <row r="19" spans="2:5" ht="36.6" customHeight="1" x14ac:dyDescent="0.25">
      <c r="B19" s="5"/>
      <c r="C19" s="40" t="s">
        <v>140</v>
      </c>
      <c r="D19" s="41" t="s">
        <v>115</v>
      </c>
      <c r="E19" s="45">
        <v>396</v>
      </c>
    </row>
    <row r="20" spans="2:5" ht="36" customHeight="1" x14ac:dyDescent="0.25">
      <c r="B20" s="5"/>
      <c r="C20" s="40" t="s">
        <v>141</v>
      </c>
      <c r="D20" s="41" t="s">
        <v>16</v>
      </c>
      <c r="E20" s="45">
        <v>68.2</v>
      </c>
    </row>
    <row r="21" spans="2:5" x14ac:dyDescent="0.25">
      <c r="B21" s="5"/>
      <c r="C21" s="42" t="s">
        <v>2</v>
      </c>
      <c r="D21" s="43" t="s">
        <v>46</v>
      </c>
      <c r="E21" s="46">
        <v>58.75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" x14ac:dyDescent="0.25">
      <c r="B23" s="6" t="s">
        <v>78</v>
      </c>
      <c r="C23" s="20" t="s">
        <v>27</v>
      </c>
      <c r="D23" s="32" t="s">
        <v>16</v>
      </c>
      <c r="E23" s="21">
        <v>75.239999999999995</v>
      </c>
    </row>
    <row r="24" spans="2:5" ht="16.5" thickBot="1" x14ac:dyDescent="0.3">
      <c r="B24" s="7"/>
      <c r="C24" s="22" t="s">
        <v>123</v>
      </c>
      <c r="D24" s="39" t="s">
        <v>18</v>
      </c>
      <c r="E24" s="48">
        <v>89.1</v>
      </c>
    </row>
    <row r="25" spans="2:5" ht="40.15" customHeight="1" x14ac:dyDescent="0.25">
      <c r="B25" s="5" t="s">
        <v>79</v>
      </c>
      <c r="C25" s="20" t="s">
        <v>142</v>
      </c>
      <c r="D25" s="32" t="s">
        <v>143</v>
      </c>
      <c r="E25" s="21">
        <v>88</v>
      </c>
    </row>
    <row r="26" spans="2:5" ht="38.25" customHeight="1" x14ac:dyDescent="0.25">
      <c r="B26" s="2"/>
      <c r="C26" s="24" t="s">
        <v>144</v>
      </c>
      <c r="D26" s="33" t="s">
        <v>89</v>
      </c>
      <c r="E26" s="23">
        <v>201.6</v>
      </c>
    </row>
    <row r="27" spans="2:5" ht="21.75" customHeight="1" x14ac:dyDescent="0.25">
      <c r="B27" s="2"/>
      <c r="C27" s="57" t="s">
        <v>28</v>
      </c>
      <c r="D27" s="58" t="s">
        <v>13</v>
      </c>
      <c r="E27" s="59">
        <v>79.38</v>
      </c>
    </row>
    <row r="28" spans="2:5" ht="20.25" customHeight="1" x14ac:dyDescent="0.25">
      <c r="B28" s="2"/>
      <c r="C28" s="57" t="s">
        <v>2</v>
      </c>
      <c r="D28" s="58" t="s">
        <v>19</v>
      </c>
      <c r="E28" s="59">
        <v>70.5</v>
      </c>
    </row>
    <row r="29" spans="2:5" ht="66" customHeight="1" thickBot="1" x14ac:dyDescent="0.3">
      <c r="B29" s="3"/>
      <c r="C29" s="19"/>
      <c r="D29" s="49" t="s">
        <v>31</v>
      </c>
      <c r="E29" s="50">
        <f>E28+E27+E26+E25+E24+E23+E22+E21+E20+E19+E18+E17+E16+E15+E14+E13</f>
        <v>1867.14</v>
      </c>
    </row>
  </sheetData>
  <customSheetViews>
    <customSheetView guid="{7D113E4B-2489-4A93-A066-E9128A217E1E}" state="hidden">
      <selection sqref="A1:XFD1048576"/>
      <pageMargins left="0.7" right="0.7" top="0.75" bottom="0.75" header="0.3" footer="0.3"/>
    </customSheetView>
    <customSheetView guid="{06E0BFEC-26B1-439F-9F91-D4251EABDD05}" state="hidden">
      <selection sqref="A1:XFD1048576"/>
      <pageMargins left="0.7" right="0.7" top="0.75" bottom="0.75" header="0.3" footer="0.3"/>
    </customSheetView>
    <customSheetView guid="{C9C26154-0979-4920-B652-51709B043797}" state="hidden">
      <selection sqref="A1:XFD104857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workbookViewId="0">
      <selection sqref="A1:XFD1048576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125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45426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126</v>
      </c>
      <c r="D13" s="30" t="s">
        <v>48</v>
      </c>
      <c r="E13" s="26">
        <v>223.41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127</v>
      </c>
      <c r="D15" s="31" t="s">
        <v>128</v>
      </c>
      <c r="E15" s="34">
        <v>119.8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94.4</v>
      </c>
    </row>
    <row r="17" spans="2:5" ht="30" x14ac:dyDescent="0.25">
      <c r="B17" s="5" t="s">
        <v>41</v>
      </c>
      <c r="C17" s="18" t="s">
        <v>129</v>
      </c>
      <c r="D17" s="37" t="s">
        <v>53</v>
      </c>
      <c r="E17" s="44">
        <v>41.8</v>
      </c>
    </row>
    <row r="18" spans="2:5" ht="52.15" customHeight="1" x14ac:dyDescent="0.25">
      <c r="B18" s="5"/>
      <c r="C18" s="40" t="s">
        <v>130</v>
      </c>
      <c r="D18" s="41" t="s">
        <v>55</v>
      </c>
      <c r="E18" s="45">
        <v>76.569999999999993</v>
      </c>
    </row>
    <row r="19" spans="2:5" ht="36.6" customHeight="1" x14ac:dyDescent="0.25">
      <c r="B19" s="5"/>
      <c r="C19" s="40" t="s">
        <v>131</v>
      </c>
      <c r="D19" s="41" t="s">
        <v>115</v>
      </c>
      <c r="E19" s="45">
        <v>264</v>
      </c>
    </row>
    <row r="20" spans="2:5" x14ac:dyDescent="0.25">
      <c r="B20" s="5"/>
      <c r="C20" s="42" t="s">
        <v>133</v>
      </c>
      <c r="D20" s="43" t="s">
        <v>16</v>
      </c>
      <c r="E20" s="46">
        <v>108</v>
      </c>
    </row>
    <row r="21" spans="2:5" x14ac:dyDescent="0.25">
      <c r="B21" s="5"/>
      <c r="C21" s="40" t="s">
        <v>2</v>
      </c>
      <c r="D21" s="41" t="s">
        <v>132</v>
      </c>
      <c r="E21" s="45">
        <v>58.75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" x14ac:dyDescent="0.25">
      <c r="B23" s="6" t="s">
        <v>42</v>
      </c>
      <c r="C23" s="20" t="s">
        <v>91</v>
      </c>
      <c r="D23" s="32" t="s">
        <v>16</v>
      </c>
      <c r="E23" s="21">
        <v>90</v>
      </c>
    </row>
    <row r="24" spans="2:5" ht="16.5" thickBot="1" x14ac:dyDescent="0.3">
      <c r="B24" s="7"/>
      <c r="C24" s="22" t="s">
        <v>37</v>
      </c>
      <c r="D24" s="39" t="s">
        <v>18</v>
      </c>
      <c r="E24" s="48">
        <v>90.2</v>
      </c>
    </row>
    <row r="25" spans="2:5" ht="40.15" customHeight="1" x14ac:dyDescent="0.25">
      <c r="B25" s="5" t="s">
        <v>6</v>
      </c>
      <c r="C25" s="20" t="s">
        <v>134</v>
      </c>
      <c r="D25" s="32" t="s">
        <v>74</v>
      </c>
      <c r="E25" s="21">
        <v>347.5</v>
      </c>
    </row>
    <row r="26" spans="2:5" ht="21.75" customHeight="1" x14ac:dyDescent="0.25">
      <c r="B26" s="2"/>
      <c r="C26" s="24" t="s">
        <v>75</v>
      </c>
      <c r="D26" s="33" t="s">
        <v>13</v>
      </c>
      <c r="E26" s="23">
        <v>24.1</v>
      </c>
    </row>
    <row r="27" spans="2:5" ht="14.45" customHeight="1" x14ac:dyDescent="0.25">
      <c r="B27" s="2"/>
      <c r="C27" s="24" t="s">
        <v>2</v>
      </c>
      <c r="D27" s="33" t="s">
        <v>19</v>
      </c>
      <c r="E27" s="23">
        <v>70.5</v>
      </c>
    </row>
    <row r="28" spans="2:5" ht="30.75" thickBot="1" x14ac:dyDescent="0.3">
      <c r="B28" s="3"/>
      <c r="C28" s="19"/>
      <c r="D28" s="49" t="s">
        <v>31</v>
      </c>
      <c r="E28" s="50">
        <f>E27+E26+E25+E24+E23+E22+E21+E20+E19+E18+E17+E16+E15+E14+E13</f>
        <v>1740.8000000000002</v>
      </c>
    </row>
  </sheetData>
  <customSheetViews>
    <customSheetView guid="{7D113E4B-2489-4A93-A066-E9128A217E1E}" state="hidden">
      <selection sqref="A1:XFD1048576"/>
      <pageMargins left="0.7" right="0.7" top="0.75" bottom="0.75" header="0.3" footer="0.3"/>
    </customSheetView>
    <customSheetView guid="{06E0BFEC-26B1-439F-9F91-D4251EABDD05}" state="hidden">
      <selection sqref="A1:XFD1048576"/>
      <pageMargins left="0.7" right="0.7" top="0.75" bottom="0.75" header="0.3" footer="0.3"/>
    </customSheetView>
    <customSheetView guid="{C9C26154-0979-4920-B652-51709B043797}" state="hidden">
      <selection sqref="A1:XFD104857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7"/>
  <sheetViews>
    <sheetView workbookViewId="0">
      <selection sqref="A1:XFD1048576"/>
    </sheetView>
  </sheetViews>
  <sheetFormatPr defaultRowHeight="15" x14ac:dyDescent="0.25"/>
  <cols>
    <col min="3" max="3" width="34.5703125" customWidth="1"/>
    <col min="5" max="5" width="23.855468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113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45427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114</v>
      </c>
      <c r="D13" s="30" t="s">
        <v>115</v>
      </c>
      <c r="E13" s="26">
        <v>71.2</v>
      </c>
    </row>
    <row r="14" spans="2:5" ht="15.75" x14ac:dyDescent="0.25">
      <c r="B14" s="2"/>
      <c r="C14" s="27" t="s">
        <v>116</v>
      </c>
      <c r="D14" s="31" t="s">
        <v>16</v>
      </c>
      <c r="E14" s="28">
        <v>58.83</v>
      </c>
    </row>
    <row r="15" spans="2:5" ht="16.5" thickBot="1" x14ac:dyDescent="0.3">
      <c r="B15" s="2"/>
      <c r="C15" s="29" t="s">
        <v>117</v>
      </c>
      <c r="D15" s="31" t="s">
        <v>51</v>
      </c>
      <c r="E15" s="34">
        <v>128.77000000000001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94.4</v>
      </c>
    </row>
    <row r="17" spans="2:5" ht="30" x14ac:dyDescent="0.25">
      <c r="B17" s="5" t="s">
        <v>77</v>
      </c>
      <c r="C17" s="18" t="s">
        <v>118</v>
      </c>
      <c r="D17" s="37" t="s">
        <v>53</v>
      </c>
      <c r="E17" s="44">
        <v>46.4</v>
      </c>
    </row>
    <row r="18" spans="2:5" ht="52.15" customHeight="1" x14ac:dyDescent="0.25">
      <c r="B18" s="5"/>
      <c r="C18" s="40" t="s">
        <v>119</v>
      </c>
      <c r="D18" s="41" t="s">
        <v>120</v>
      </c>
      <c r="E18" s="45">
        <v>119.17</v>
      </c>
    </row>
    <row r="19" spans="2:5" ht="36.6" customHeight="1" x14ac:dyDescent="0.25">
      <c r="B19" s="5"/>
      <c r="C19" s="40" t="s">
        <v>121</v>
      </c>
      <c r="D19" s="41" t="s">
        <v>122</v>
      </c>
      <c r="E19" s="45">
        <v>243.48</v>
      </c>
    </row>
    <row r="20" spans="2:5" ht="36" customHeight="1" x14ac:dyDescent="0.25">
      <c r="B20" s="5"/>
      <c r="C20" s="40" t="s">
        <v>24</v>
      </c>
      <c r="D20" s="41" t="s">
        <v>16</v>
      </c>
      <c r="E20" s="45">
        <v>75.239999999999995</v>
      </c>
    </row>
    <row r="21" spans="2:5" x14ac:dyDescent="0.25">
      <c r="B21" s="5"/>
      <c r="C21" s="42" t="s">
        <v>2</v>
      </c>
      <c r="D21" s="43" t="s">
        <v>46</v>
      </c>
      <c r="E21" s="46">
        <v>58.75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" x14ac:dyDescent="0.25">
      <c r="B23" s="6" t="s">
        <v>78</v>
      </c>
      <c r="C23" s="20" t="s">
        <v>27</v>
      </c>
      <c r="D23" s="32" t="s">
        <v>16</v>
      </c>
      <c r="E23" s="21">
        <v>75.239999999999995</v>
      </c>
    </row>
    <row r="24" spans="2:5" ht="16.5" thickBot="1" x14ac:dyDescent="0.3">
      <c r="B24" s="7"/>
      <c r="C24" s="22" t="s">
        <v>123</v>
      </c>
      <c r="D24" s="39" t="s">
        <v>18</v>
      </c>
      <c r="E24" s="48">
        <v>89.1</v>
      </c>
    </row>
    <row r="25" spans="2:5" ht="40.15" customHeight="1" x14ac:dyDescent="0.25">
      <c r="B25" s="5" t="s">
        <v>79</v>
      </c>
      <c r="C25" s="20" t="s">
        <v>124</v>
      </c>
      <c r="D25" s="32" t="s">
        <v>44</v>
      </c>
      <c r="E25" s="21">
        <v>414.29</v>
      </c>
    </row>
    <row r="26" spans="2:5" ht="22.15" customHeight="1" x14ac:dyDescent="0.25">
      <c r="B26" s="2"/>
      <c r="C26" s="24" t="s">
        <v>96</v>
      </c>
      <c r="D26" s="33" t="s">
        <v>62</v>
      </c>
      <c r="E26" s="23">
        <v>26.48</v>
      </c>
    </row>
    <row r="27" spans="2:5" ht="66" customHeight="1" thickBot="1" x14ac:dyDescent="0.3">
      <c r="B27" s="3"/>
      <c r="C27" s="19"/>
      <c r="D27" s="49" t="s">
        <v>31</v>
      </c>
      <c r="E27" s="50">
        <f>E26+E25+E24+E23+E22+E21++E19+E18+E17+E16+E15+E14+E13</f>
        <v>1515.2100000000003</v>
      </c>
    </row>
  </sheetData>
  <customSheetViews>
    <customSheetView guid="{7D113E4B-2489-4A93-A066-E9128A217E1E}" state="hidden">
      <selection sqref="A1:XFD1048576"/>
      <pageMargins left="0.7" right="0.7" top="0.75" bottom="0.75" header="0.3" footer="0.3"/>
    </customSheetView>
    <customSheetView guid="{06E0BFEC-26B1-439F-9F91-D4251EABDD05}" state="hidden">
      <selection sqref="A1:XFD1048576"/>
      <pageMargins left="0.7" right="0.7" top="0.75" bottom="0.75" header="0.3" footer="0.3"/>
    </customSheetView>
    <customSheetView guid="{C9C26154-0979-4920-B652-51709B043797}" state="hidden">
      <selection sqref="A1:XFD104857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topLeftCell="A4" workbookViewId="0">
      <selection activeCell="A4" sqref="A1:XFD1048576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112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45428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97</v>
      </c>
      <c r="D13" s="30" t="s">
        <v>48</v>
      </c>
      <c r="E13" s="26">
        <v>208.76</v>
      </c>
    </row>
    <row r="14" spans="2:5" ht="15.75" x14ac:dyDescent="0.25">
      <c r="B14" s="2"/>
      <c r="C14" s="27" t="s">
        <v>49</v>
      </c>
      <c r="D14" s="31" t="s">
        <v>13</v>
      </c>
      <c r="E14" s="28">
        <v>75.760000000000005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94.4</v>
      </c>
    </row>
    <row r="17" spans="2:5" ht="30" x14ac:dyDescent="0.25">
      <c r="B17" s="5" t="s">
        <v>77</v>
      </c>
      <c r="C17" s="18" t="s">
        <v>98</v>
      </c>
      <c r="D17" s="37" t="s">
        <v>35</v>
      </c>
      <c r="E17" s="44">
        <v>24.24</v>
      </c>
    </row>
    <row r="18" spans="2:5" ht="67.5" customHeight="1" x14ac:dyDescent="0.25">
      <c r="B18" s="5"/>
      <c r="C18" s="40" t="s">
        <v>99</v>
      </c>
      <c r="D18" s="41" t="s">
        <v>21</v>
      </c>
      <c r="E18" s="45">
        <v>101.49</v>
      </c>
    </row>
    <row r="19" spans="2:5" ht="36.6" customHeight="1" x14ac:dyDescent="0.25">
      <c r="B19" s="5"/>
      <c r="C19" s="40" t="s">
        <v>100</v>
      </c>
      <c r="D19" s="41" t="s">
        <v>101</v>
      </c>
      <c r="E19" s="45">
        <v>123.03</v>
      </c>
    </row>
    <row r="20" spans="2:5" ht="36" customHeight="1" x14ac:dyDescent="0.25">
      <c r="B20" s="5"/>
      <c r="C20" s="40" t="s">
        <v>102</v>
      </c>
      <c r="D20" s="41" t="s">
        <v>30</v>
      </c>
      <c r="E20" s="45">
        <v>135.46</v>
      </c>
    </row>
    <row r="21" spans="2:5" ht="36" customHeight="1" x14ac:dyDescent="0.25">
      <c r="B21" s="5"/>
      <c r="C21" s="40" t="s">
        <v>57</v>
      </c>
      <c r="D21" s="41" t="s">
        <v>16</v>
      </c>
      <c r="E21" s="45">
        <v>87.5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103</v>
      </c>
      <c r="D24" s="32" t="s">
        <v>16</v>
      </c>
      <c r="E24" s="21">
        <v>91.86</v>
      </c>
    </row>
    <row r="25" spans="2:5" ht="16.5" thickBot="1" x14ac:dyDescent="0.3">
      <c r="B25" s="7"/>
      <c r="C25" s="22" t="s">
        <v>104</v>
      </c>
      <c r="D25" s="39" t="s">
        <v>53</v>
      </c>
      <c r="E25" s="48">
        <v>170.67</v>
      </c>
    </row>
    <row r="26" spans="2:5" ht="40.15" customHeight="1" x14ac:dyDescent="0.25">
      <c r="B26" s="5" t="s">
        <v>79</v>
      </c>
      <c r="C26" s="20" t="s">
        <v>105</v>
      </c>
      <c r="D26" s="32" t="s">
        <v>106</v>
      </c>
      <c r="E26" s="21">
        <v>418.5</v>
      </c>
    </row>
    <row r="27" spans="2:5" ht="22.15" customHeight="1" x14ac:dyDescent="0.25">
      <c r="B27" s="2"/>
      <c r="C27" s="24" t="s">
        <v>107</v>
      </c>
      <c r="D27" s="33" t="s">
        <v>15</v>
      </c>
      <c r="E27" s="23">
        <v>24.1</v>
      </c>
    </row>
    <row r="28" spans="2:5" ht="30.75" thickBot="1" x14ac:dyDescent="0.3">
      <c r="B28" s="3"/>
      <c r="C28" s="19"/>
      <c r="D28" s="49" t="s">
        <v>31</v>
      </c>
      <c r="E28" s="50">
        <f>E27+E26+E25+E24+E23+E22+E20+E19+E18+E17+E16+E15+E14+E13</f>
        <v>1727.72</v>
      </c>
    </row>
  </sheetData>
  <customSheetViews>
    <customSheetView guid="{7D113E4B-2489-4A93-A066-E9128A217E1E}" state="hidden" topLeftCell="A4">
      <selection activeCell="A4" sqref="A1:XFD1048576"/>
      <pageMargins left="0.7" right="0.7" top="0.75" bottom="0.75" header="0.3" footer="0.3"/>
    </customSheetView>
    <customSheetView guid="{06E0BFEC-26B1-439F-9F91-D4251EABDD05}" state="hidden" topLeftCell="A4">
      <selection activeCell="A4" sqref="A1:XFD1048576"/>
      <pageMargins left="0.7" right="0.7" top="0.75" bottom="0.75" header="0.3" footer="0.3"/>
    </customSheetView>
    <customSheetView guid="{C9C26154-0979-4920-B652-51709B043797}" state="hidden" topLeftCell="A4">
      <selection activeCell="A4" sqref="A1:XFD104857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31"/>
  <sheetViews>
    <sheetView workbookViewId="0">
      <selection sqref="A1:XFD1048576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111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45429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80</v>
      </c>
      <c r="D13" s="30" t="s">
        <v>15</v>
      </c>
      <c r="E13" s="26">
        <v>274.16000000000003</v>
      </c>
    </row>
    <row r="14" spans="2:5" ht="15.75" x14ac:dyDescent="0.25">
      <c r="B14" s="2"/>
      <c r="C14" s="27" t="s">
        <v>81</v>
      </c>
      <c r="D14" s="31" t="s">
        <v>16</v>
      </c>
      <c r="E14" s="28">
        <v>42.67</v>
      </c>
    </row>
    <row r="15" spans="2:5" ht="15.75" x14ac:dyDescent="0.25">
      <c r="B15" s="2"/>
      <c r="C15" s="29" t="s">
        <v>8</v>
      </c>
      <c r="D15" s="31" t="s">
        <v>14</v>
      </c>
      <c r="E15" s="34">
        <v>111.6</v>
      </c>
    </row>
    <row r="16" spans="2:5" ht="16.5" thickBot="1" x14ac:dyDescent="0.3">
      <c r="B16" s="2"/>
      <c r="C16" s="51" t="s">
        <v>82</v>
      </c>
      <c r="D16" s="52" t="s">
        <v>83</v>
      </c>
      <c r="E16" s="53">
        <v>34.33</v>
      </c>
    </row>
    <row r="17" spans="2:5" ht="15.75" thickBot="1" x14ac:dyDescent="0.3">
      <c r="B17" s="4" t="s">
        <v>5</v>
      </c>
      <c r="C17" s="17" t="s">
        <v>20</v>
      </c>
      <c r="D17" s="35" t="s">
        <v>16</v>
      </c>
      <c r="E17" s="36">
        <v>94.4</v>
      </c>
    </row>
    <row r="18" spans="2:5" ht="30" x14ac:dyDescent="0.25">
      <c r="B18" s="5" t="s">
        <v>77</v>
      </c>
      <c r="C18" s="18" t="s">
        <v>84</v>
      </c>
      <c r="D18" s="37" t="s">
        <v>35</v>
      </c>
      <c r="E18" s="44">
        <v>53.88</v>
      </c>
    </row>
    <row r="19" spans="2:5" ht="52.15" customHeight="1" x14ac:dyDescent="0.25">
      <c r="B19" s="5"/>
      <c r="C19" s="40" t="s">
        <v>85</v>
      </c>
      <c r="D19" s="41" t="s">
        <v>55</v>
      </c>
      <c r="E19" s="45">
        <v>121.66</v>
      </c>
    </row>
    <row r="20" spans="2:5" ht="36.6" customHeight="1" x14ac:dyDescent="0.25">
      <c r="B20" s="5"/>
      <c r="C20" s="40" t="s">
        <v>86</v>
      </c>
      <c r="D20" s="41" t="s">
        <v>87</v>
      </c>
      <c r="E20" s="45">
        <v>131.19999999999999</v>
      </c>
    </row>
    <row r="21" spans="2:5" ht="36" customHeight="1" x14ac:dyDescent="0.25">
      <c r="B21" s="5"/>
      <c r="C21" s="40" t="s">
        <v>88</v>
      </c>
      <c r="D21" s="41" t="s">
        <v>89</v>
      </c>
      <c r="E21" s="45">
        <v>128.1</v>
      </c>
    </row>
    <row r="22" spans="2:5" ht="36" customHeight="1" x14ac:dyDescent="0.25">
      <c r="B22" s="5"/>
      <c r="C22" s="40" t="s">
        <v>90</v>
      </c>
      <c r="D22" s="41" t="s">
        <v>16</v>
      </c>
      <c r="E22" s="45">
        <v>55.26</v>
      </c>
    </row>
    <row r="23" spans="2:5" x14ac:dyDescent="0.25">
      <c r="B23" s="5"/>
      <c r="C23" s="42" t="s">
        <v>2</v>
      </c>
      <c r="D23" s="43" t="s">
        <v>46</v>
      </c>
      <c r="E23" s="46">
        <v>58.75</v>
      </c>
    </row>
    <row r="24" spans="2:5" ht="21.6" customHeight="1" thickBot="1" x14ac:dyDescent="0.3">
      <c r="B24" s="3"/>
      <c r="C24" s="19" t="s">
        <v>3</v>
      </c>
      <c r="D24" s="38" t="s">
        <v>17</v>
      </c>
      <c r="E24" s="47">
        <v>89.1</v>
      </c>
    </row>
    <row r="25" spans="2:5" ht="60" x14ac:dyDescent="0.25">
      <c r="B25" s="6" t="s">
        <v>78</v>
      </c>
      <c r="C25" s="20" t="s">
        <v>91</v>
      </c>
      <c r="D25" s="32" t="s">
        <v>16</v>
      </c>
      <c r="E25" s="21">
        <v>90</v>
      </c>
    </row>
    <row r="26" spans="2:5" ht="16.5" thickBot="1" x14ac:dyDescent="0.3">
      <c r="B26" s="7"/>
      <c r="C26" s="22" t="s">
        <v>92</v>
      </c>
      <c r="D26" s="39" t="s">
        <v>83</v>
      </c>
      <c r="E26" s="48">
        <v>83</v>
      </c>
    </row>
    <row r="27" spans="2:5" ht="40.15" customHeight="1" x14ac:dyDescent="0.25">
      <c r="B27" s="5" t="s">
        <v>79</v>
      </c>
      <c r="C27" s="20" t="s">
        <v>93</v>
      </c>
      <c r="D27" s="32" t="s">
        <v>69</v>
      </c>
      <c r="E27" s="21">
        <v>124.6</v>
      </c>
    </row>
    <row r="28" spans="2:5" ht="40.15" customHeight="1" x14ac:dyDescent="0.25">
      <c r="B28" s="5"/>
      <c r="C28" s="54" t="s">
        <v>94</v>
      </c>
      <c r="D28" s="55" t="s">
        <v>95</v>
      </c>
      <c r="E28" s="56">
        <v>181.83</v>
      </c>
    </row>
    <row r="29" spans="2:5" ht="22.15" customHeight="1" x14ac:dyDescent="0.25">
      <c r="B29" s="2"/>
      <c r="C29" s="24" t="s">
        <v>96</v>
      </c>
      <c r="D29" s="33" t="s">
        <v>62</v>
      </c>
      <c r="E29" s="23">
        <v>26.48</v>
      </c>
    </row>
    <row r="30" spans="2:5" ht="14.45" customHeight="1" x14ac:dyDescent="0.25">
      <c r="B30" s="2"/>
      <c r="C30" s="24" t="s">
        <v>2</v>
      </c>
      <c r="D30" s="33" t="s">
        <v>19</v>
      </c>
      <c r="E30" s="23">
        <v>70.5</v>
      </c>
    </row>
    <row r="31" spans="2:5" ht="66" customHeight="1" thickBot="1" x14ac:dyDescent="0.3">
      <c r="B31" s="3"/>
      <c r="C31" s="19"/>
      <c r="D31" s="49" t="s">
        <v>31</v>
      </c>
      <c r="E31" s="50">
        <f>E29+E27+E26+E25+E24+E23+E21+E20+E19+E18+E17+E15+E14+E13</f>
        <v>1429.6000000000001</v>
      </c>
    </row>
  </sheetData>
  <customSheetViews>
    <customSheetView guid="{7D113E4B-2489-4A93-A066-E9128A217E1E}" state="hidden">
      <selection sqref="A1:XFD1048576"/>
      <pageMargins left="0.7" right="0.7" top="0.75" bottom="0.75" header="0.3" footer="0.3"/>
    </customSheetView>
    <customSheetView guid="{06E0BFEC-26B1-439F-9F91-D4251EABDD05}" state="hidden">
      <selection sqref="A1:XFD1048576"/>
      <pageMargins left="0.7" right="0.7" top="0.75" bottom="0.75" header="0.3" footer="0.3"/>
    </customSheetView>
    <customSheetView guid="{C9C26154-0979-4920-B652-51709B043797}" state="hidden">
      <selection sqref="A1:XFD104857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workbookViewId="0">
      <selection activeCell="E9" sqref="E9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110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45432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63</v>
      </c>
      <c r="D13" s="30" t="s">
        <v>15</v>
      </c>
      <c r="E13" s="26">
        <v>199.5</v>
      </c>
    </row>
    <row r="14" spans="2:5" ht="15.75" x14ac:dyDescent="0.25">
      <c r="B14" s="2"/>
      <c r="C14" s="27" t="s">
        <v>64</v>
      </c>
      <c r="D14" s="31" t="s">
        <v>13</v>
      </c>
      <c r="E14" s="28">
        <v>58.83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65</v>
      </c>
      <c r="D16" s="35" t="s">
        <v>44</v>
      </c>
      <c r="E16" s="36">
        <v>47</v>
      </c>
    </row>
    <row r="17" spans="2:5" ht="30" x14ac:dyDescent="0.25">
      <c r="B17" s="5" t="s">
        <v>77</v>
      </c>
      <c r="C17" s="18" t="s">
        <v>66</v>
      </c>
      <c r="D17" s="37" t="s">
        <v>53</v>
      </c>
      <c r="E17" s="44">
        <v>62.34</v>
      </c>
    </row>
    <row r="18" spans="2:5" ht="52.15" customHeight="1" x14ac:dyDescent="0.25">
      <c r="B18" s="5"/>
      <c r="C18" s="40" t="s">
        <v>67</v>
      </c>
      <c r="D18" s="41" t="s">
        <v>21</v>
      </c>
      <c r="E18" s="45">
        <v>104.59</v>
      </c>
    </row>
    <row r="19" spans="2:5" ht="36.6" customHeight="1" x14ac:dyDescent="0.25">
      <c r="B19" s="5"/>
      <c r="C19" s="40" t="s">
        <v>68</v>
      </c>
      <c r="D19" s="41" t="s">
        <v>69</v>
      </c>
      <c r="E19" s="45">
        <v>225.4</v>
      </c>
    </row>
    <row r="20" spans="2:5" ht="36" customHeight="1" x14ac:dyDescent="0.25">
      <c r="B20" s="5"/>
      <c r="C20" s="40" t="s">
        <v>70</v>
      </c>
      <c r="D20" s="41" t="s">
        <v>71</v>
      </c>
      <c r="E20" s="45">
        <v>192.01</v>
      </c>
    </row>
    <row r="21" spans="2:5" ht="36" customHeight="1" x14ac:dyDescent="0.25">
      <c r="B21" s="5"/>
      <c r="C21" s="40" t="s">
        <v>72</v>
      </c>
      <c r="D21" s="41" t="s">
        <v>16</v>
      </c>
      <c r="E21" s="45">
        <v>62.1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27</v>
      </c>
      <c r="D24" s="32" t="s">
        <v>16</v>
      </c>
      <c r="E24" s="21">
        <v>96.3</v>
      </c>
    </row>
    <row r="25" spans="2:5" ht="16.5" thickBot="1" x14ac:dyDescent="0.3">
      <c r="B25" s="7"/>
      <c r="C25" s="22" t="s">
        <v>37</v>
      </c>
      <c r="D25" s="39" t="s">
        <v>18</v>
      </c>
      <c r="E25" s="48">
        <v>90.2</v>
      </c>
    </row>
    <row r="26" spans="2:5" ht="40.15" customHeight="1" x14ac:dyDescent="0.25">
      <c r="B26" s="5" t="s">
        <v>79</v>
      </c>
      <c r="C26" s="20" t="s">
        <v>73</v>
      </c>
      <c r="D26" s="32" t="s">
        <v>74</v>
      </c>
      <c r="E26" s="21">
        <v>335.23</v>
      </c>
    </row>
    <row r="27" spans="2:5" ht="22.15" customHeight="1" x14ac:dyDescent="0.25">
      <c r="B27" s="2"/>
      <c r="C27" s="24" t="s">
        <v>75</v>
      </c>
      <c r="D27" s="33" t="s">
        <v>13</v>
      </c>
      <c r="E27" s="23">
        <v>24.1</v>
      </c>
    </row>
    <row r="28" spans="2:5" ht="14.45" customHeight="1" x14ac:dyDescent="0.25">
      <c r="B28" s="2"/>
      <c r="C28" s="24" t="s">
        <v>2</v>
      </c>
      <c r="D28" s="33" t="s">
        <v>19</v>
      </c>
      <c r="E28" s="23">
        <v>70.5</v>
      </c>
    </row>
    <row r="29" spans="2:5" ht="30.75" thickBot="1" x14ac:dyDescent="0.3">
      <c r="B29" s="3"/>
      <c r="C29" s="19"/>
      <c r="D29" s="49" t="s">
        <v>31</v>
      </c>
      <c r="E29" s="50">
        <f>E27+E26+E25+E24+E23+E22+E20+E19+E18+E17+E16+E15+E14+E13</f>
        <v>1694.9499999999998</v>
      </c>
    </row>
  </sheetData>
  <customSheetViews>
    <customSheetView guid="{7D113E4B-2489-4A93-A066-E9128A217E1E}" state="hidden">
      <selection activeCell="E9" sqref="E9"/>
      <pageMargins left="0.7" right="0.7" top="0.75" bottom="0.75" header="0.3" footer="0.3"/>
      <pageSetup paperSize="9" orientation="portrait" horizontalDpi="0" verticalDpi="0" r:id="rId1"/>
    </customSheetView>
    <customSheetView guid="{06E0BFEC-26B1-439F-9F91-D4251EABDD05}" state="hidden">
      <selection activeCell="E9" sqref="E9"/>
      <pageMargins left="0.7" right="0.7" top="0.75" bottom="0.75" header="0.3" footer="0.3"/>
      <pageSetup paperSize="9" orientation="portrait" horizontalDpi="0" verticalDpi="0" r:id="rId2"/>
    </customSheetView>
    <customSheetView guid="{C9C26154-0979-4920-B652-51709B043797}" state="hidden">
      <selection activeCell="E9" sqref="E9"/>
      <pageMargins left="0.7" right="0.7" top="0.75" bottom="0.75" header="0.3" footer="0.3"/>
      <pageSetup paperSize="9" orientation="portrait" horizontalDpi="0" verticalDpi="0" r:id="rId3"/>
    </customSheetView>
  </customSheetViews>
  <pageMargins left="0.7" right="0.7" top="0.75" bottom="0.75" header="0.3" footer="0.3"/>
  <pageSetup paperSize="9" orientation="portrait" horizontalDpi="0" verticalDpi="0" r:id="rId4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topLeftCell="A3" workbookViewId="0">
      <selection activeCell="E16" sqref="E16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109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47</v>
      </c>
      <c r="D13" s="30" t="s">
        <v>48</v>
      </c>
      <c r="E13" s="26">
        <v>241.16</v>
      </c>
    </row>
    <row r="14" spans="2:5" ht="15.75" x14ac:dyDescent="0.25">
      <c r="B14" s="2"/>
      <c r="C14" s="27" t="s">
        <v>49</v>
      </c>
      <c r="D14" s="31" t="s">
        <v>13</v>
      </c>
      <c r="E14" s="28">
        <v>75.760000000000005</v>
      </c>
    </row>
    <row r="15" spans="2:5" ht="16.5" thickBot="1" x14ac:dyDescent="0.3">
      <c r="B15" s="2"/>
      <c r="C15" s="29" t="s">
        <v>50</v>
      </c>
      <c r="D15" s="31" t="s">
        <v>51</v>
      </c>
      <c r="E15" s="34">
        <v>128.77000000000001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41</v>
      </c>
      <c r="C17" s="18" t="s">
        <v>52</v>
      </c>
      <c r="D17" s="37" t="s">
        <v>53</v>
      </c>
      <c r="E17" s="44">
        <v>53.88</v>
      </c>
    </row>
    <row r="18" spans="2:5" ht="52.15" customHeight="1" x14ac:dyDescent="0.25">
      <c r="B18" s="5"/>
      <c r="C18" s="40" t="s">
        <v>54</v>
      </c>
      <c r="D18" s="41" t="s">
        <v>55</v>
      </c>
      <c r="E18" s="45">
        <v>114.78</v>
      </c>
    </row>
    <row r="19" spans="2:5" ht="36.6" customHeight="1" x14ac:dyDescent="0.25">
      <c r="B19" s="5"/>
      <c r="C19" s="40" t="s">
        <v>56</v>
      </c>
      <c r="D19" s="41" t="s">
        <v>16</v>
      </c>
      <c r="E19" s="45">
        <v>303.43</v>
      </c>
    </row>
    <row r="20" spans="2:5" ht="36" customHeight="1" x14ac:dyDescent="0.25">
      <c r="B20" s="5"/>
      <c r="C20" s="40" t="s">
        <v>57</v>
      </c>
      <c r="D20" s="41" t="s">
        <v>16</v>
      </c>
      <c r="E20" s="45">
        <v>87.5</v>
      </c>
    </row>
    <row r="21" spans="2:5" x14ac:dyDescent="0.25">
      <c r="B21" s="5"/>
      <c r="C21" s="42" t="s">
        <v>2</v>
      </c>
      <c r="D21" s="43" t="s">
        <v>46</v>
      </c>
      <c r="E21" s="46">
        <v>58.75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" x14ac:dyDescent="0.25">
      <c r="B23" s="6" t="s">
        <v>42</v>
      </c>
      <c r="C23" s="20" t="s">
        <v>58</v>
      </c>
      <c r="D23" s="32" t="s">
        <v>16</v>
      </c>
      <c r="E23" s="21">
        <v>96.3</v>
      </c>
    </row>
    <row r="24" spans="2:5" ht="16.5" thickBot="1" x14ac:dyDescent="0.3">
      <c r="B24" s="7"/>
      <c r="C24" s="22" t="s">
        <v>37</v>
      </c>
      <c r="D24" s="39" t="s">
        <v>18</v>
      </c>
      <c r="E24" s="48">
        <v>90.2</v>
      </c>
    </row>
    <row r="25" spans="2:5" ht="40.15" customHeight="1" x14ac:dyDescent="0.25">
      <c r="B25" s="5" t="s">
        <v>6</v>
      </c>
      <c r="C25" s="20" t="s">
        <v>59</v>
      </c>
      <c r="D25" s="32" t="s">
        <v>60</v>
      </c>
      <c r="E25" s="21">
        <v>404.05</v>
      </c>
    </row>
    <row r="26" spans="2:5" ht="22.15" customHeight="1" x14ac:dyDescent="0.25">
      <c r="B26" s="2"/>
      <c r="C26" s="24" t="s">
        <v>61</v>
      </c>
      <c r="D26" s="33" t="s">
        <v>62</v>
      </c>
      <c r="E26" s="23">
        <v>26.48</v>
      </c>
    </row>
    <row r="27" spans="2:5" ht="14.45" customHeight="1" x14ac:dyDescent="0.25">
      <c r="B27" s="2"/>
      <c r="C27" s="24"/>
      <c r="D27" s="33"/>
      <c r="E27" s="23"/>
    </row>
    <row r="28" spans="2:5" ht="30.75" thickBot="1" x14ac:dyDescent="0.3">
      <c r="B28" s="3"/>
      <c r="C28" s="19"/>
      <c r="D28" s="49" t="s">
        <v>31</v>
      </c>
      <c r="E28" s="50">
        <f>E26+E25+E24+E23+E22+E21+E20+E19+E18+E17+E16+E15+E14+E13</f>
        <v>1817.16</v>
      </c>
    </row>
  </sheetData>
  <customSheetViews>
    <customSheetView guid="{7D113E4B-2489-4A93-A066-E9128A217E1E}" state="hidden" topLeftCell="A3">
      <selection activeCell="E16" sqref="E16"/>
      <pageMargins left="0.7" right="0.7" top="0.75" bottom="0.75" header="0.3" footer="0.3"/>
    </customSheetView>
    <customSheetView guid="{06E0BFEC-26B1-439F-9F91-D4251EABDD05}" state="hidden" topLeftCell="A3">
      <selection activeCell="E16" sqref="E16"/>
      <pageMargins left="0.7" right="0.7" top="0.75" bottom="0.75" header="0.3" footer="0.3"/>
    </customSheetView>
    <customSheetView guid="{C9C26154-0979-4920-B652-51709B043797}" state="hidden" topLeftCell="A3">
      <selection activeCell="E16" sqref="E1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workbookViewId="0">
      <selection activeCell="C23" sqref="C23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108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25</v>
      </c>
      <c r="D13" s="30" t="s">
        <v>15</v>
      </c>
      <c r="E13" s="26">
        <v>251.91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96</v>
      </c>
    </row>
    <row r="17" spans="2:5" ht="30" x14ac:dyDescent="0.25">
      <c r="B17" s="5" t="s">
        <v>41</v>
      </c>
      <c r="C17" s="18" t="s">
        <v>34</v>
      </c>
      <c r="D17" s="37" t="s">
        <v>35</v>
      </c>
      <c r="E17" s="44">
        <v>78.42</v>
      </c>
    </row>
    <row r="18" spans="2:5" ht="52.15" customHeight="1" x14ac:dyDescent="0.25">
      <c r="B18" s="5"/>
      <c r="C18" s="40" t="s">
        <v>22</v>
      </c>
      <c r="D18" s="41" t="s">
        <v>21</v>
      </c>
      <c r="E18" s="45">
        <v>117.51</v>
      </c>
    </row>
    <row r="19" spans="2:5" ht="36.6" customHeight="1" x14ac:dyDescent="0.25">
      <c r="B19" s="5"/>
      <c r="C19" s="40" t="s">
        <v>36</v>
      </c>
      <c r="D19" s="41" t="s">
        <v>29</v>
      </c>
      <c r="E19" s="45">
        <v>144.36000000000001</v>
      </c>
    </row>
    <row r="20" spans="2:5" ht="36" customHeight="1" x14ac:dyDescent="0.25">
      <c r="B20" s="5"/>
      <c r="C20" s="40" t="s">
        <v>23</v>
      </c>
      <c r="D20" s="41" t="s">
        <v>30</v>
      </c>
      <c r="E20" s="45">
        <v>163.28</v>
      </c>
    </row>
    <row r="21" spans="2:5" x14ac:dyDescent="0.25">
      <c r="B21" s="5"/>
      <c r="C21" s="42" t="s">
        <v>24</v>
      </c>
      <c r="D21" s="43" t="s">
        <v>16</v>
      </c>
      <c r="E21" s="46">
        <v>75.239999999999995</v>
      </c>
    </row>
    <row r="22" spans="2:5" x14ac:dyDescent="0.25">
      <c r="B22" s="5"/>
      <c r="C22" s="40" t="s">
        <v>45</v>
      </c>
      <c r="D22" s="41" t="s">
        <v>46</v>
      </c>
      <c r="E22" s="45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42</v>
      </c>
      <c r="C24" s="20" t="s">
        <v>27</v>
      </c>
      <c r="D24" s="32" t="s">
        <v>16</v>
      </c>
      <c r="E24" s="21">
        <v>96.3</v>
      </c>
    </row>
    <row r="25" spans="2:5" ht="16.5" thickBot="1" x14ac:dyDescent="0.3">
      <c r="B25" s="7"/>
      <c r="C25" s="22" t="s">
        <v>37</v>
      </c>
      <c r="D25" s="39" t="s">
        <v>18</v>
      </c>
      <c r="E25" s="48">
        <v>90.2</v>
      </c>
    </row>
    <row r="26" spans="2:5" ht="40.15" customHeight="1" x14ac:dyDescent="0.25">
      <c r="B26" s="5" t="s">
        <v>6</v>
      </c>
      <c r="C26" s="20" t="s">
        <v>38</v>
      </c>
      <c r="D26" s="32" t="s">
        <v>16</v>
      </c>
      <c r="E26" s="21">
        <v>250.3</v>
      </c>
    </row>
    <row r="27" spans="2:5" ht="22.15" customHeight="1" x14ac:dyDescent="0.25">
      <c r="B27" s="2"/>
      <c r="C27" s="24" t="s">
        <v>28</v>
      </c>
      <c r="D27" s="33" t="s">
        <v>13</v>
      </c>
      <c r="E27" s="23">
        <v>79.38</v>
      </c>
    </row>
    <row r="28" spans="2:5" ht="14.45" customHeight="1" x14ac:dyDescent="0.25">
      <c r="B28" s="2"/>
      <c r="C28" s="24" t="s">
        <v>2</v>
      </c>
      <c r="D28" s="33" t="s">
        <v>19</v>
      </c>
      <c r="E28" s="23">
        <v>70.5</v>
      </c>
    </row>
    <row r="29" spans="2:5" ht="30.75" thickBot="1" x14ac:dyDescent="0.3">
      <c r="B29" s="3"/>
      <c r="C29" s="19"/>
      <c r="D29" s="49" t="s">
        <v>31</v>
      </c>
      <c r="E29" s="50">
        <f>E28+E27+E26+E25+E24+E23+E22+E21+E20+E19+E18+E17+E16+E15+E14+E13</f>
        <v>1815.52</v>
      </c>
    </row>
  </sheetData>
  <customSheetViews>
    <customSheetView guid="{7D113E4B-2489-4A93-A066-E9128A217E1E}" state="hidden">
      <selection activeCell="C23" sqref="C23"/>
      <pageMargins left="0.7" right="0.7" top="0.75" bottom="0.75" header="0.3" footer="0.3"/>
    </customSheetView>
    <customSheetView guid="{06E0BFEC-26B1-439F-9F91-D4251EABDD05}" state="hidden">
      <selection activeCell="C23" sqref="C23"/>
      <pageMargins left="0.7" right="0.7" top="0.75" bottom="0.75" header="0.3" footer="0.3"/>
    </customSheetView>
    <customSheetView guid="{C9C26154-0979-4920-B652-51709B043797}" state="hidden">
      <selection activeCell="C23" sqref="C23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7"/>
  <sheetViews>
    <sheetView workbookViewId="0">
      <selection activeCell="E16" sqref="E16"/>
    </sheetView>
  </sheetViews>
  <sheetFormatPr defaultRowHeight="15" x14ac:dyDescent="0.25"/>
  <cols>
    <col min="3" max="3" width="38.5703125" customWidth="1"/>
    <col min="4" max="4" width="17.28515625" customWidth="1"/>
    <col min="5" max="5" width="16.5703125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5" spans="2:5" x14ac:dyDescent="0.25">
      <c r="C5" t="s">
        <v>145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48.75" customHeight="1" x14ac:dyDescent="0.25">
      <c r="B12" s="1" t="s">
        <v>76</v>
      </c>
      <c r="C12" s="25" t="s">
        <v>146</v>
      </c>
      <c r="D12" s="30" t="s">
        <v>48</v>
      </c>
      <c r="E12" s="26">
        <v>202.64</v>
      </c>
    </row>
    <row r="13" spans="2:5" ht="15.75" x14ac:dyDescent="0.25">
      <c r="B13" s="2"/>
      <c r="C13" s="27" t="s">
        <v>116</v>
      </c>
      <c r="D13" s="31" t="s">
        <v>16</v>
      </c>
      <c r="E13" s="28">
        <v>58.83</v>
      </c>
    </row>
    <row r="14" spans="2:5" ht="16.5" thickBot="1" x14ac:dyDescent="0.3">
      <c r="B14" s="2"/>
      <c r="C14" s="29" t="s">
        <v>117</v>
      </c>
      <c r="D14" s="31" t="s">
        <v>186</v>
      </c>
      <c r="E14" s="34">
        <v>146.1</v>
      </c>
    </row>
    <row r="15" spans="2:5" ht="15.75" thickBot="1" x14ac:dyDescent="0.3">
      <c r="B15" s="4" t="s">
        <v>5</v>
      </c>
      <c r="C15" s="17" t="s">
        <v>20</v>
      </c>
      <c r="D15" s="35" t="s">
        <v>16</v>
      </c>
      <c r="E15" s="36">
        <v>76</v>
      </c>
    </row>
    <row r="16" spans="2:5" ht="55.5" customHeight="1" x14ac:dyDescent="0.25">
      <c r="B16" s="5" t="s">
        <v>77</v>
      </c>
      <c r="C16" s="18" t="s">
        <v>147</v>
      </c>
      <c r="D16" s="37" t="s">
        <v>35</v>
      </c>
      <c r="E16" s="44">
        <v>66.84</v>
      </c>
    </row>
    <row r="17" spans="2:5" ht="49.5" customHeight="1" x14ac:dyDescent="0.25">
      <c r="B17" s="5"/>
      <c r="C17" s="40" t="s">
        <v>172</v>
      </c>
      <c r="D17" s="41" t="s">
        <v>199</v>
      </c>
      <c r="E17" s="45">
        <v>87.64</v>
      </c>
    </row>
    <row r="18" spans="2:5" ht="42.75" customHeight="1" x14ac:dyDescent="0.25">
      <c r="B18" s="5"/>
      <c r="C18" s="40" t="s">
        <v>200</v>
      </c>
      <c r="D18" s="41" t="s">
        <v>101</v>
      </c>
      <c r="E18" s="45">
        <v>112.5</v>
      </c>
    </row>
    <row r="19" spans="2:5" ht="58.5" customHeight="1" x14ac:dyDescent="0.25">
      <c r="B19" s="5"/>
      <c r="C19" s="40" t="s">
        <v>151</v>
      </c>
      <c r="D19" s="41" t="s">
        <v>95</v>
      </c>
      <c r="E19" s="45">
        <v>155.22</v>
      </c>
    </row>
    <row r="20" spans="2:5" x14ac:dyDescent="0.25">
      <c r="B20" s="5"/>
      <c r="C20" s="40" t="s">
        <v>152</v>
      </c>
      <c r="D20" s="41" t="s">
        <v>16</v>
      </c>
      <c r="E20" s="45">
        <v>55.26</v>
      </c>
    </row>
    <row r="21" spans="2:5" x14ac:dyDescent="0.25">
      <c r="B21" s="5"/>
      <c r="C21" s="42" t="s">
        <v>2</v>
      </c>
      <c r="D21" s="43" t="s">
        <v>46</v>
      </c>
      <c r="E21" s="46">
        <v>58.75</v>
      </c>
    </row>
    <row r="22" spans="2:5" ht="15.75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" x14ac:dyDescent="0.25">
      <c r="B23" s="6" t="s">
        <v>78</v>
      </c>
      <c r="C23" s="20" t="s">
        <v>188</v>
      </c>
      <c r="D23" s="32" t="s">
        <v>16</v>
      </c>
      <c r="E23" s="21">
        <v>96.3</v>
      </c>
    </row>
    <row r="24" spans="2:5" ht="16.5" thickBot="1" x14ac:dyDescent="0.3">
      <c r="B24" s="7"/>
      <c r="C24" s="22" t="s">
        <v>123</v>
      </c>
      <c r="D24" s="39" t="s">
        <v>18</v>
      </c>
      <c r="E24" s="48">
        <v>90.2</v>
      </c>
    </row>
    <row r="25" spans="2:5" ht="64.5" customHeight="1" x14ac:dyDescent="0.25">
      <c r="B25" s="5" t="s">
        <v>79</v>
      </c>
      <c r="C25" s="20" t="s">
        <v>105</v>
      </c>
      <c r="D25" s="32" t="s">
        <v>106</v>
      </c>
      <c r="E25" s="21">
        <v>418.5</v>
      </c>
    </row>
    <row r="26" spans="2:5" ht="33.75" customHeight="1" x14ac:dyDescent="0.25">
      <c r="B26" s="2"/>
      <c r="C26" s="24" t="s">
        <v>96</v>
      </c>
      <c r="D26" s="33" t="s">
        <v>62</v>
      </c>
      <c r="E26" s="23">
        <v>26.48</v>
      </c>
    </row>
    <row r="27" spans="2:5" ht="15.75" thickBot="1" x14ac:dyDescent="0.3">
      <c r="B27" s="3"/>
      <c r="C27" s="19"/>
      <c r="D27" s="49" t="s">
        <v>231</v>
      </c>
      <c r="E27" s="50">
        <f>E26+E25+E12+E24+E23+E22+E21+E20+E19+E17+E18+E16+E15+E14+E13</f>
        <v>1740.36</v>
      </c>
    </row>
  </sheetData>
  <customSheetViews>
    <customSheetView guid="{7D113E4B-2489-4A93-A066-E9128A217E1E}" state="hidden">
      <selection activeCell="E16" sqref="E16"/>
      <pageMargins left="0.7" right="0.7" top="0.75" bottom="0.75" header="0.3" footer="0.3"/>
    </customSheetView>
    <customSheetView guid="{06E0BFEC-26B1-439F-9F91-D4251EABDD05}" topLeftCell="A22">
      <selection activeCell="E16" sqref="E16"/>
      <pageMargins left="0.7" right="0.7" top="0.75" bottom="0.75" header="0.3" footer="0.3"/>
    </customSheetView>
    <customSheetView guid="{C9C26154-0979-4920-B652-51709B043797}" topLeftCell="A22">
      <selection sqref="A1:E2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topLeftCell="A3" workbookViewId="0">
      <selection activeCell="E29" sqref="E29"/>
    </sheetView>
  </sheetViews>
  <sheetFormatPr defaultRowHeight="15" x14ac:dyDescent="0.25"/>
  <cols>
    <col min="3" max="3" width="34.5703125" customWidth="1"/>
    <col min="5" max="5" width="26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135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63</v>
      </c>
      <c r="D13" s="30" t="s">
        <v>48</v>
      </c>
      <c r="E13" s="26">
        <v>186.3</v>
      </c>
    </row>
    <row r="14" spans="2:5" ht="15.75" x14ac:dyDescent="0.25">
      <c r="B14" s="2"/>
      <c r="C14" s="27" t="s">
        <v>136</v>
      </c>
      <c r="D14" s="31" t="s">
        <v>13</v>
      </c>
      <c r="E14" s="28">
        <v>72.7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217</v>
      </c>
      <c r="D16" s="35" t="s">
        <v>44</v>
      </c>
      <c r="E16" s="36">
        <v>47</v>
      </c>
    </row>
    <row r="17" spans="2:5" ht="30" x14ac:dyDescent="0.25">
      <c r="B17" s="5" t="s">
        <v>77</v>
      </c>
      <c r="C17" s="18" t="s">
        <v>228</v>
      </c>
      <c r="D17" s="37" t="s">
        <v>53</v>
      </c>
      <c r="E17" s="44" t="s">
        <v>229</v>
      </c>
    </row>
    <row r="18" spans="2:5" ht="52.15" customHeight="1" x14ac:dyDescent="0.25">
      <c r="B18" s="5"/>
      <c r="C18" s="40" t="s">
        <v>173</v>
      </c>
      <c r="D18" s="41" t="s">
        <v>16</v>
      </c>
      <c r="E18" s="45">
        <v>106.74</v>
      </c>
    </row>
    <row r="19" spans="2:5" ht="36.6" customHeight="1" x14ac:dyDescent="0.25">
      <c r="B19" s="5"/>
      <c r="C19" s="40" t="s">
        <v>174</v>
      </c>
      <c r="D19" s="41" t="s">
        <v>115</v>
      </c>
      <c r="E19" s="45">
        <v>290.64</v>
      </c>
    </row>
    <row r="20" spans="2:5" ht="36" customHeight="1" x14ac:dyDescent="0.25">
      <c r="B20" s="5"/>
      <c r="C20" s="40" t="s">
        <v>141</v>
      </c>
      <c r="D20" s="41" t="s">
        <v>16</v>
      </c>
      <c r="E20" s="45">
        <v>68.2</v>
      </c>
    </row>
    <row r="21" spans="2:5" x14ac:dyDescent="0.25">
      <c r="B21" s="5"/>
      <c r="C21" s="42" t="s">
        <v>2</v>
      </c>
      <c r="D21" s="43" t="s">
        <v>18</v>
      </c>
      <c r="E21" s="46">
        <v>47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" x14ac:dyDescent="0.25">
      <c r="B23" s="6" t="s">
        <v>78</v>
      </c>
      <c r="C23" s="20" t="s">
        <v>153</v>
      </c>
      <c r="D23" s="32" t="s">
        <v>16</v>
      </c>
      <c r="E23" s="21">
        <v>91.8</v>
      </c>
    </row>
    <row r="24" spans="2:5" ht="16.5" thickBot="1" x14ac:dyDescent="0.3">
      <c r="B24" s="7"/>
      <c r="C24" s="22" t="s">
        <v>154</v>
      </c>
      <c r="D24" s="39" t="s">
        <v>53</v>
      </c>
      <c r="E24" s="48">
        <v>165.5</v>
      </c>
    </row>
    <row r="25" spans="2:5" ht="40.15" customHeight="1" x14ac:dyDescent="0.25">
      <c r="B25" s="5" t="s">
        <v>79</v>
      </c>
      <c r="C25" s="20" t="s">
        <v>142</v>
      </c>
      <c r="D25" s="32" t="s">
        <v>143</v>
      </c>
      <c r="E25" s="21">
        <v>88</v>
      </c>
    </row>
    <row r="26" spans="2:5" ht="38.25" customHeight="1" x14ac:dyDescent="0.25">
      <c r="B26" s="2"/>
      <c r="C26" s="24" t="s">
        <v>218</v>
      </c>
      <c r="D26" s="33" t="s">
        <v>89</v>
      </c>
      <c r="E26" s="23">
        <v>212.8</v>
      </c>
    </row>
    <row r="27" spans="2:5" ht="21.75" customHeight="1" x14ac:dyDescent="0.25">
      <c r="B27" s="2"/>
      <c r="C27" s="57" t="s">
        <v>28</v>
      </c>
      <c r="D27" s="58" t="s">
        <v>13</v>
      </c>
      <c r="E27" s="59">
        <v>79.38</v>
      </c>
    </row>
    <row r="28" spans="2:5" ht="20.25" customHeight="1" x14ac:dyDescent="0.25">
      <c r="B28" s="2"/>
      <c r="C28" s="57" t="s">
        <v>2</v>
      </c>
      <c r="D28" s="58" t="s">
        <v>19</v>
      </c>
      <c r="E28" s="59">
        <v>70.5</v>
      </c>
    </row>
    <row r="29" spans="2:5" ht="66" customHeight="1" thickBot="1" x14ac:dyDescent="0.3">
      <c r="B29" s="3"/>
      <c r="C29" s="19"/>
      <c r="D29" s="49" t="s">
        <v>230</v>
      </c>
      <c r="E29" s="64">
        <v>1770.11</v>
      </c>
    </row>
  </sheetData>
  <customSheetViews>
    <customSheetView guid="{7D113E4B-2489-4A93-A066-E9128A217E1E}" state="hidden" topLeftCell="A3">
      <selection activeCell="E29" sqref="E29"/>
      <pageMargins left="0.7" right="0.7" top="0.75" bottom="0.75" header="0.3" footer="0.3"/>
    </customSheetView>
    <customSheetView guid="{06E0BFEC-26B1-439F-9F91-D4251EABDD05}" topLeftCell="A16">
      <selection activeCell="E29" sqref="E29"/>
      <pageMargins left="0.7" right="0.7" top="0.75" bottom="0.75" header="0.3" footer="0.3"/>
    </customSheetView>
    <customSheetView guid="{C9C26154-0979-4920-B652-51709B043797}" topLeftCell="A21">
      <selection activeCell="D30" sqref="D30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7"/>
  <sheetViews>
    <sheetView workbookViewId="0">
      <selection activeCell="E2" sqref="A2:E27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125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126</v>
      </c>
      <c r="D13" s="30" t="s">
        <v>48</v>
      </c>
      <c r="E13" s="26">
        <v>223.41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190</v>
      </c>
      <c r="D15" s="31" t="s">
        <v>128</v>
      </c>
      <c r="E15" s="34">
        <v>119.8</v>
      </c>
    </row>
    <row r="16" spans="2:5" ht="15.75" thickBot="1" x14ac:dyDescent="0.3">
      <c r="B16" s="4" t="s">
        <v>5</v>
      </c>
      <c r="C16" s="17" t="s">
        <v>20</v>
      </c>
      <c r="D16" s="35" t="s">
        <v>44</v>
      </c>
      <c r="E16" s="36">
        <v>76</v>
      </c>
    </row>
    <row r="17" spans="2:5" ht="30" x14ac:dyDescent="0.25">
      <c r="B17" s="5" t="s">
        <v>41</v>
      </c>
      <c r="C17" s="18" t="s">
        <v>191</v>
      </c>
      <c r="D17" s="37" t="s">
        <v>53</v>
      </c>
      <c r="E17" s="44">
        <v>41.8</v>
      </c>
    </row>
    <row r="18" spans="2:5" ht="52.15" customHeight="1" x14ac:dyDescent="0.25">
      <c r="B18" s="5"/>
      <c r="C18" s="40" t="s">
        <v>175</v>
      </c>
      <c r="D18" s="41" t="s">
        <v>16</v>
      </c>
      <c r="E18" s="45">
        <v>61.74</v>
      </c>
    </row>
    <row r="19" spans="2:5" ht="36.6" customHeight="1" x14ac:dyDescent="0.25">
      <c r="B19" s="5"/>
      <c r="C19" s="40" t="s">
        <v>131</v>
      </c>
      <c r="D19" s="41" t="s">
        <v>115</v>
      </c>
      <c r="E19" s="45">
        <v>264</v>
      </c>
    </row>
    <row r="20" spans="2:5" x14ac:dyDescent="0.25">
      <c r="B20" s="5"/>
      <c r="C20" s="42" t="s">
        <v>192</v>
      </c>
      <c r="D20" s="43" t="s">
        <v>16</v>
      </c>
      <c r="E20" s="46">
        <v>68.180000000000007</v>
      </c>
    </row>
    <row r="21" spans="2:5" x14ac:dyDescent="0.25">
      <c r="B21" s="5"/>
      <c r="C21" s="40" t="s">
        <v>2</v>
      </c>
      <c r="D21" s="41" t="s">
        <v>46</v>
      </c>
      <c r="E21" s="45">
        <v>58.75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.75" thickBot="1" x14ac:dyDescent="0.3">
      <c r="B23" s="6" t="s">
        <v>42</v>
      </c>
      <c r="C23" s="20" t="s">
        <v>91</v>
      </c>
      <c r="D23" s="32" t="s">
        <v>16</v>
      </c>
      <c r="E23" s="21">
        <v>102</v>
      </c>
    </row>
    <row r="24" spans="2:5" ht="40.15" customHeight="1" x14ac:dyDescent="0.25">
      <c r="B24" s="5" t="s">
        <v>6</v>
      </c>
      <c r="C24" s="20" t="s">
        <v>134</v>
      </c>
      <c r="D24" s="32" t="s">
        <v>74</v>
      </c>
      <c r="E24" s="21">
        <v>289.66000000000003</v>
      </c>
    </row>
    <row r="25" spans="2:5" ht="21.75" customHeight="1" x14ac:dyDescent="0.25">
      <c r="B25" s="2"/>
      <c r="C25" s="24" t="s">
        <v>75</v>
      </c>
      <c r="D25" s="33" t="s">
        <v>13</v>
      </c>
      <c r="E25" s="23">
        <v>24.1</v>
      </c>
    </row>
    <row r="26" spans="2:5" ht="14.45" customHeight="1" x14ac:dyDescent="0.25">
      <c r="B26" s="2"/>
      <c r="C26" s="24" t="s">
        <v>2</v>
      </c>
      <c r="D26" s="33" t="s">
        <v>19</v>
      </c>
      <c r="E26" s="23">
        <v>70.5</v>
      </c>
    </row>
    <row r="27" spans="2:5" ht="30.75" thickBot="1" x14ac:dyDescent="0.3">
      <c r="B27" s="3"/>
      <c r="C27" s="19"/>
      <c r="D27" s="49" t="s">
        <v>233</v>
      </c>
      <c r="E27" s="50">
        <f>E26+E25+E24+E23+E22+E21+E20+E19+E18+E17+E16+E15+E14+E13</f>
        <v>1531.71</v>
      </c>
    </row>
  </sheetData>
  <customSheetViews>
    <customSheetView guid="{7D113E4B-2489-4A93-A066-E9128A217E1E}" state="hidden">
      <selection activeCell="E2" sqref="A2:E27"/>
      <pageMargins left="0.7" right="0.7" top="0.75" bottom="0.75" header="0.3" footer="0.3"/>
    </customSheetView>
    <customSheetView guid="{06E0BFEC-26B1-439F-9F91-D4251EABDD05}" topLeftCell="A22">
      <selection activeCell="D29" sqref="D29"/>
      <pageMargins left="0.7" right="0.7" top="0.75" bottom="0.75" header="0.3" footer="0.3"/>
    </customSheetView>
    <customSheetView guid="{C9C26154-0979-4920-B652-51709B043797}" topLeftCell="A4">
      <selection activeCell="E28" sqref="E2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workbookViewId="0">
      <selection activeCell="A2" sqref="A2:E29"/>
    </sheetView>
  </sheetViews>
  <sheetFormatPr defaultRowHeight="15" x14ac:dyDescent="0.25"/>
  <cols>
    <col min="3" max="3" width="34.5703125" customWidth="1"/>
    <col min="5" max="5" width="23.855468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113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193</v>
      </c>
      <c r="D13" s="30" t="s">
        <v>115</v>
      </c>
      <c r="E13" s="26">
        <v>120</v>
      </c>
    </row>
    <row r="14" spans="2:5" ht="15.75" x14ac:dyDescent="0.25">
      <c r="B14" s="2"/>
      <c r="C14" s="27" t="s">
        <v>116</v>
      </c>
      <c r="D14" s="31" t="s">
        <v>16</v>
      </c>
      <c r="E14" s="28">
        <v>58.83</v>
      </c>
    </row>
    <row r="15" spans="2:5" ht="16.5" thickBot="1" x14ac:dyDescent="0.3">
      <c r="B15" s="2"/>
      <c r="C15" s="29" t="s">
        <v>117</v>
      </c>
      <c r="D15" s="31" t="s">
        <v>186</v>
      </c>
      <c r="E15" s="34">
        <v>146.1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77</v>
      </c>
      <c r="C17" s="18" t="s">
        <v>176</v>
      </c>
      <c r="D17" s="37" t="s">
        <v>35</v>
      </c>
      <c r="E17" s="44">
        <v>75.06</v>
      </c>
    </row>
    <row r="18" spans="2:5" ht="60.75" customHeight="1" x14ac:dyDescent="0.25">
      <c r="B18" s="5"/>
      <c r="C18" s="40" t="s">
        <v>194</v>
      </c>
      <c r="D18" s="41" t="s">
        <v>149</v>
      </c>
      <c r="E18" s="45">
        <v>106.12</v>
      </c>
    </row>
    <row r="19" spans="2:5" ht="36.6" customHeight="1" x14ac:dyDescent="0.25">
      <c r="B19" s="5"/>
      <c r="C19" s="40" t="s">
        <v>177</v>
      </c>
      <c r="D19" s="41" t="s">
        <v>69</v>
      </c>
      <c r="E19" s="45">
        <v>211.06</v>
      </c>
    </row>
    <row r="20" spans="2:5" ht="36" customHeight="1" x14ac:dyDescent="0.25">
      <c r="B20" s="5"/>
      <c r="C20" s="40" t="s">
        <v>195</v>
      </c>
      <c r="D20" s="41" t="s">
        <v>168</v>
      </c>
      <c r="E20" s="45">
        <v>141.96</v>
      </c>
    </row>
    <row r="21" spans="2:5" ht="36" customHeight="1" x14ac:dyDescent="0.25">
      <c r="B21" s="5"/>
      <c r="C21" s="40" t="s">
        <v>152</v>
      </c>
      <c r="D21" s="41" t="s">
        <v>16</v>
      </c>
      <c r="E21" s="45">
        <v>55.26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103</v>
      </c>
      <c r="D24" s="32" t="s">
        <v>16</v>
      </c>
      <c r="E24" s="21">
        <v>91.8</v>
      </c>
    </row>
    <row r="25" spans="2:5" ht="16.5" thickBot="1" x14ac:dyDescent="0.3">
      <c r="B25" s="7"/>
      <c r="C25" s="22" t="s">
        <v>196</v>
      </c>
      <c r="D25" s="39" t="s">
        <v>83</v>
      </c>
      <c r="E25" s="48">
        <v>83</v>
      </c>
    </row>
    <row r="26" spans="2:5" ht="40.15" customHeight="1" x14ac:dyDescent="0.25">
      <c r="B26" s="5" t="s">
        <v>79</v>
      </c>
      <c r="C26" s="20" t="s">
        <v>197</v>
      </c>
      <c r="D26" s="32" t="s">
        <v>44</v>
      </c>
      <c r="E26" s="21">
        <v>245</v>
      </c>
    </row>
    <row r="27" spans="2:5" ht="22.15" customHeight="1" x14ac:dyDescent="0.25">
      <c r="B27" s="2"/>
      <c r="C27" s="24" t="s">
        <v>96</v>
      </c>
      <c r="D27" s="33" t="s">
        <v>62</v>
      </c>
      <c r="E27" s="23">
        <v>26.48</v>
      </c>
    </row>
    <row r="28" spans="2:5" ht="66" customHeight="1" thickBot="1" x14ac:dyDescent="0.3">
      <c r="B28" s="3"/>
      <c r="C28" s="19"/>
      <c r="D28" s="49" t="s">
        <v>230</v>
      </c>
      <c r="E28" s="50">
        <f>E27+E26+E25+E24+E23+E22+E21+E20+E18+E13+E19+E17+E16+E15+E14</f>
        <v>1555.5199999999998</v>
      </c>
    </row>
  </sheetData>
  <customSheetViews>
    <customSheetView guid="{7D113E4B-2489-4A93-A066-E9128A217E1E}" state="hidden">
      <selection activeCell="A2" sqref="A2:E29"/>
      <pageMargins left="0.7" right="0.7" top="0.75" bottom="0.75" header="0.3" footer="0.3"/>
    </customSheetView>
    <customSheetView guid="{06E0BFEC-26B1-439F-9F91-D4251EABDD05}">
      <selection activeCell="A2" sqref="A2:E28"/>
      <pageMargins left="0.7" right="0.7" top="0.75" bottom="0.75" header="0.3" footer="0.3"/>
    </customSheetView>
    <customSheetView guid="{C9C26154-0979-4920-B652-51709B043797}">
      <selection activeCell="G28" sqref="G2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workbookViewId="0">
      <selection activeCell="A4" sqref="A4:E28"/>
    </sheetView>
  </sheetViews>
  <sheetFormatPr defaultRowHeight="15" x14ac:dyDescent="0.25"/>
  <cols>
    <col min="3" max="3" width="34.5703125" customWidth="1"/>
    <col min="5" max="5" width="23.855468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112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223</v>
      </c>
      <c r="D13" s="30" t="s">
        <v>224</v>
      </c>
      <c r="E13" s="26">
        <v>208.76</v>
      </c>
    </row>
    <row r="14" spans="2:5" ht="15.75" x14ac:dyDescent="0.25">
      <c r="B14" s="2"/>
      <c r="C14" s="27" t="s">
        <v>225</v>
      </c>
      <c r="D14" s="31" t="s">
        <v>13</v>
      </c>
      <c r="E14" s="28">
        <v>72.7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76</v>
      </c>
    </row>
    <row r="17" spans="2:5" ht="30" x14ac:dyDescent="0.25">
      <c r="B17" s="5" t="s">
        <v>77</v>
      </c>
      <c r="C17" s="18" t="s">
        <v>191</v>
      </c>
      <c r="D17" s="37" t="s">
        <v>53</v>
      </c>
      <c r="E17" s="44">
        <v>34.799999999999997</v>
      </c>
    </row>
    <row r="18" spans="2:5" ht="52.15" customHeight="1" x14ac:dyDescent="0.25">
      <c r="B18" s="5"/>
      <c r="C18" s="40" t="s">
        <v>198</v>
      </c>
      <c r="D18" s="41" t="s">
        <v>199</v>
      </c>
      <c r="E18" s="45">
        <v>88.56</v>
      </c>
    </row>
    <row r="19" spans="2:5" ht="52.15" customHeight="1" x14ac:dyDescent="0.25">
      <c r="B19" s="5"/>
      <c r="C19" s="40" t="s">
        <v>200</v>
      </c>
      <c r="D19" s="41" t="s">
        <v>101</v>
      </c>
      <c r="E19" s="45">
        <v>112.5</v>
      </c>
    </row>
    <row r="20" spans="2:5" ht="36.6" customHeight="1" x14ac:dyDescent="0.25">
      <c r="B20" s="5"/>
      <c r="C20" s="40" t="s">
        <v>226</v>
      </c>
      <c r="D20" s="41" t="s">
        <v>30</v>
      </c>
      <c r="E20" s="45">
        <v>135.46</v>
      </c>
    </row>
    <row r="21" spans="2:5" ht="36" customHeight="1" x14ac:dyDescent="0.25">
      <c r="B21" s="5"/>
      <c r="C21" s="40" t="s">
        <v>57</v>
      </c>
      <c r="D21" s="41" t="s">
        <v>16</v>
      </c>
      <c r="E21" s="45">
        <v>68.180000000000007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153</v>
      </c>
      <c r="D24" s="32" t="s">
        <v>16</v>
      </c>
      <c r="E24" s="21">
        <v>96.3</v>
      </c>
    </row>
    <row r="25" spans="2:5" ht="16.5" thickBot="1" x14ac:dyDescent="0.3">
      <c r="B25" s="7"/>
      <c r="C25" s="22" t="s">
        <v>123</v>
      </c>
      <c r="D25" s="39" t="s">
        <v>18</v>
      </c>
      <c r="E25" s="48">
        <v>90.2</v>
      </c>
    </row>
    <row r="26" spans="2:5" ht="40.15" customHeight="1" x14ac:dyDescent="0.25">
      <c r="B26" s="5" t="s">
        <v>79</v>
      </c>
      <c r="C26" s="20" t="s">
        <v>227</v>
      </c>
      <c r="D26" s="32" t="s">
        <v>106</v>
      </c>
      <c r="E26" s="21">
        <v>390.4</v>
      </c>
    </row>
    <row r="27" spans="2:5" ht="22.15" customHeight="1" x14ac:dyDescent="0.25">
      <c r="B27" s="2"/>
      <c r="C27" s="24" t="s">
        <v>28</v>
      </c>
      <c r="D27" s="33" t="s">
        <v>13</v>
      </c>
      <c r="E27" s="23">
        <v>79.38</v>
      </c>
    </row>
    <row r="28" spans="2:5" ht="66" customHeight="1" thickBot="1" x14ac:dyDescent="0.3">
      <c r="B28" s="3"/>
      <c r="C28" s="19"/>
      <c r="D28" s="49" t="s">
        <v>230</v>
      </c>
      <c r="E28" s="50">
        <f>E27+E26+E25+E24+E23+E22+E21+E20+E19+E18+E17+E16+E15+E14+E13</f>
        <v>1712.6899999999998</v>
      </c>
    </row>
  </sheetData>
  <customSheetViews>
    <customSheetView guid="{7D113E4B-2489-4A93-A066-E9128A217E1E}" state="hidden">
      <selection activeCell="A4" sqref="A4:E28"/>
      <pageMargins left="0.7" right="0.7" top="0.75" bottom="0.75" header="0.3" footer="0.3"/>
    </customSheetView>
    <customSheetView guid="{06E0BFEC-26B1-439F-9F91-D4251EABDD05}" topLeftCell="A7">
      <selection activeCell="D29" sqref="D29"/>
      <pageMargins left="0.7" right="0.7" top="0.75" bottom="0.75" header="0.3" footer="0.3"/>
    </customSheetView>
    <customSheetView guid="{C9C26154-0979-4920-B652-51709B043797}" topLeftCell="A7">
      <selection activeCell="D29" sqref="D2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workbookViewId="0">
      <selection activeCell="A2" sqref="A2:E28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111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201</v>
      </c>
      <c r="D13" s="30" t="s">
        <v>48</v>
      </c>
      <c r="E13" s="26">
        <v>223.41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234</v>
      </c>
      <c r="D15" s="31" t="s">
        <v>186</v>
      </c>
      <c r="E15" s="34">
        <v>146.1</v>
      </c>
    </row>
    <row r="16" spans="2:5" ht="15.75" thickBot="1" x14ac:dyDescent="0.3">
      <c r="B16" s="4" t="s">
        <v>5</v>
      </c>
      <c r="C16" s="17" t="s">
        <v>235</v>
      </c>
      <c r="D16" s="35" t="s">
        <v>44</v>
      </c>
      <c r="E16" s="36">
        <v>47</v>
      </c>
    </row>
    <row r="17" spans="2:5" ht="30" x14ac:dyDescent="0.25">
      <c r="B17" s="5" t="s">
        <v>77</v>
      </c>
      <c r="C17" s="18" t="s">
        <v>247</v>
      </c>
      <c r="D17" s="37" t="s">
        <v>35</v>
      </c>
      <c r="E17" s="44">
        <v>6</v>
      </c>
    </row>
    <row r="18" spans="2:5" ht="67.5" customHeight="1" x14ac:dyDescent="0.25">
      <c r="B18" s="5"/>
      <c r="C18" s="40" t="s">
        <v>178</v>
      </c>
      <c r="D18" s="41" t="s">
        <v>16</v>
      </c>
      <c r="E18" s="45">
        <v>120.08</v>
      </c>
    </row>
    <row r="19" spans="2:5" ht="36.6" customHeight="1" x14ac:dyDescent="0.25">
      <c r="B19" s="5"/>
      <c r="C19" s="40" t="s">
        <v>179</v>
      </c>
      <c r="D19" s="41" t="s">
        <v>87</v>
      </c>
      <c r="E19" s="45">
        <v>136.31</v>
      </c>
    </row>
    <row r="20" spans="2:5" ht="36" customHeight="1" x14ac:dyDescent="0.25">
      <c r="B20" s="5"/>
      <c r="C20" s="40" t="s">
        <v>236</v>
      </c>
      <c r="D20" s="41" t="s">
        <v>30</v>
      </c>
      <c r="E20" s="45">
        <v>137.68</v>
      </c>
    </row>
    <row r="21" spans="2:5" ht="36" customHeight="1" x14ac:dyDescent="0.25">
      <c r="B21" s="5"/>
      <c r="C21" s="40" t="s">
        <v>237</v>
      </c>
      <c r="D21" s="41" t="s">
        <v>16</v>
      </c>
      <c r="E21" s="45" t="s">
        <v>238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91</v>
      </c>
      <c r="D24" s="32" t="s">
        <v>16</v>
      </c>
      <c r="E24" s="21">
        <v>90</v>
      </c>
    </row>
    <row r="25" spans="2:5" ht="16.5" thickBot="1" x14ac:dyDescent="0.3">
      <c r="B25" s="7"/>
      <c r="C25" s="22" t="s">
        <v>239</v>
      </c>
      <c r="D25" s="39" t="s">
        <v>19</v>
      </c>
      <c r="E25" s="48">
        <v>128.1</v>
      </c>
    </row>
    <row r="26" spans="2:5" ht="40.15" customHeight="1" x14ac:dyDescent="0.25">
      <c r="B26" s="5" t="s">
        <v>79</v>
      </c>
      <c r="C26" s="20" t="s">
        <v>73</v>
      </c>
      <c r="D26" s="32" t="s">
        <v>74</v>
      </c>
      <c r="E26" s="21">
        <v>335.23</v>
      </c>
    </row>
    <row r="27" spans="2:5" ht="22.15" customHeight="1" x14ac:dyDescent="0.25">
      <c r="B27" s="2"/>
      <c r="C27" s="24" t="s">
        <v>96</v>
      </c>
      <c r="D27" s="33" t="s">
        <v>62</v>
      </c>
      <c r="E27" s="23">
        <v>26.48</v>
      </c>
    </row>
    <row r="28" spans="2:5" ht="30.75" thickBot="1" x14ac:dyDescent="0.3">
      <c r="B28" s="3"/>
      <c r="C28" s="19"/>
      <c r="D28" s="49" t="s">
        <v>230</v>
      </c>
      <c r="E28" s="50">
        <v>1647.01</v>
      </c>
    </row>
  </sheetData>
  <customSheetViews>
    <customSheetView guid="{7D113E4B-2489-4A93-A066-E9128A217E1E}" state="hidden">
      <selection activeCell="A2" sqref="A2:E28"/>
      <pageMargins left="0.7" right="0.7" top="0.75" bottom="0.75" header="0.3" footer="0.3"/>
    </customSheetView>
    <customSheetView guid="{06E0BFEC-26B1-439F-9F91-D4251EABDD05}">
      <selection activeCell="A2" sqref="A2:E28"/>
      <pageMargins left="0.7" right="0.7" top="0.75" bottom="0.75" header="0.3" footer="0.3"/>
    </customSheetView>
    <customSheetView guid="{C9C26154-0979-4920-B652-51709B043797}">
      <selection activeCell="E17" sqref="E1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30"/>
  <sheetViews>
    <sheetView workbookViewId="0">
      <selection sqref="A1:E30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110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63</v>
      </c>
      <c r="D13" s="30" t="s">
        <v>15</v>
      </c>
      <c r="E13" s="26">
        <v>199.5</v>
      </c>
    </row>
    <row r="14" spans="2:5" ht="15.75" x14ac:dyDescent="0.25">
      <c r="B14" s="2"/>
      <c r="C14" s="27" t="s">
        <v>64</v>
      </c>
      <c r="D14" s="31" t="s">
        <v>13</v>
      </c>
      <c r="E14" s="28">
        <v>58.83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76</v>
      </c>
    </row>
    <row r="17" spans="2:5" ht="30" x14ac:dyDescent="0.25">
      <c r="B17" s="5" t="s">
        <v>77</v>
      </c>
      <c r="C17" s="18" t="s">
        <v>246</v>
      </c>
      <c r="D17" s="37" t="s">
        <v>35</v>
      </c>
      <c r="E17" s="44">
        <v>11</v>
      </c>
    </row>
    <row r="18" spans="2:5" ht="52.15" customHeight="1" x14ac:dyDescent="0.25">
      <c r="B18" s="5"/>
      <c r="C18" s="40" t="s">
        <v>180</v>
      </c>
      <c r="D18" s="41" t="s">
        <v>21</v>
      </c>
      <c r="E18" s="45">
        <v>75.959999999999994</v>
      </c>
    </row>
    <row r="19" spans="2:5" ht="36.6" customHeight="1" x14ac:dyDescent="0.25">
      <c r="B19" s="5"/>
      <c r="C19" s="40" t="s">
        <v>68</v>
      </c>
      <c r="D19" s="41" t="s">
        <v>69</v>
      </c>
      <c r="E19" s="45">
        <v>225.4</v>
      </c>
    </row>
    <row r="20" spans="2:5" ht="36" customHeight="1" x14ac:dyDescent="0.25">
      <c r="B20" s="5"/>
      <c r="C20" s="40" t="s">
        <v>240</v>
      </c>
      <c r="D20" s="41" t="s">
        <v>30</v>
      </c>
      <c r="E20" s="45">
        <v>196.94</v>
      </c>
    </row>
    <row r="21" spans="2:5" ht="36" customHeight="1" x14ac:dyDescent="0.25">
      <c r="B21" s="5"/>
      <c r="C21" s="40" t="s">
        <v>72</v>
      </c>
      <c r="D21" s="41" t="s">
        <v>16</v>
      </c>
      <c r="E21" s="45">
        <v>62.1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27</v>
      </c>
      <c r="D24" s="32" t="s">
        <v>16</v>
      </c>
      <c r="E24" s="21">
        <v>96.3</v>
      </c>
    </row>
    <row r="25" spans="2:5" ht="16.5" thickBot="1" x14ac:dyDescent="0.3">
      <c r="B25" s="7"/>
      <c r="C25" s="22" t="s">
        <v>104</v>
      </c>
      <c r="D25" s="39" t="s">
        <v>205</v>
      </c>
      <c r="E25" s="48">
        <v>95.67</v>
      </c>
    </row>
    <row r="26" spans="2:5" ht="40.15" customHeight="1" x14ac:dyDescent="0.25">
      <c r="B26" s="5" t="s">
        <v>79</v>
      </c>
      <c r="C26" s="20" t="s">
        <v>206</v>
      </c>
      <c r="D26" s="32" t="s">
        <v>101</v>
      </c>
      <c r="E26" s="21">
        <v>245.23</v>
      </c>
    </row>
    <row r="27" spans="2:5" ht="40.15" customHeight="1" x14ac:dyDescent="0.25">
      <c r="B27" s="5"/>
      <c r="C27" s="54" t="s">
        <v>241</v>
      </c>
      <c r="D27" s="55" t="s">
        <v>168</v>
      </c>
      <c r="E27" s="56">
        <v>192.01</v>
      </c>
    </row>
    <row r="28" spans="2:5" ht="22.15" customHeight="1" x14ac:dyDescent="0.25">
      <c r="B28" s="2"/>
      <c r="C28" s="24" t="s">
        <v>75</v>
      </c>
      <c r="D28" s="33" t="s">
        <v>13</v>
      </c>
      <c r="E28" s="23">
        <v>24.1</v>
      </c>
    </row>
    <row r="29" spans="2:5" ht="14.45" customHeight="1" x14ac:dyDescent="0.25">
      <c r="B29" s="2"/>
      <c r="C29" s="24" t="s">
        <v>2</v>
      </c>
      <c r="D29" s="33" t="s">
        <v>19</v>
      </c>
      <c r="E29" s="23">
        <v>70.5</v>
      </c>
    </row>
    <row r="30" spans="2:5" ht="30.75" thickBot="1" x14ac:dyDescent="0.3">
      <c r="B30" s="3"/>
      <c r="C30" s="19"/>
      <c r="D30" s="49" t="s">
        <v>230</v>
      </c>
      <c r="E30" s="50">
        <f>E29+E28+E26+E25+E24+E23+E22+E20+E19+E18+E17+E16+E15+E14+E13</f>
        <v>1634.8799999999999</v>
      </c>
    </row>
  </sheetData>
  <customSheetViews>
    <customSheetView guid="{7D113E4B-2489-4A93-A066-E9128A217E1E}" state="hidden">
      <selection sqref="A1:E30"/>
      <pageMargins left="0.7" right="0.7" top="0.75" bottom="0.75" header="0.3" footer="0.3"/>
    </customSheetView>
    <customSheetView guid="{06E0BFEC-26B1-439F-9F91-D4251EABDD05}">
      <selection activeCell="A4" sqref="A4:E29"/>
      <pageMargins left="0.7" right="0.7" top="0.75" bottom="0.75" header="0.3" footer="0.3"/>
    </customSheetView>
    <customSheetView guid="{C9C26154-0979-4920-B652-51709B043797}" topLeftCell="A13">
      <selection activeCell="A4" sqref="A4:E2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7"/>
  <sheetViews>
    <sheetView workbookViewId="0">
      <selection sqref="A1:E29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109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47</v>
      </c>
      <c r="D13" s="30" t="s">
        <v>48</v>
      </c>
      <c r="E13" s="26">
        <v>241.16</v>
      </c>
    </row>
    <row r="14" spans="2:5" ht="15.75" x14ac:dyDescent="0.25">
      <c r="B14" s="2"/>
      <c r="C14" s="27" t="s">
        <v>49</v>
      </c>
      <c r="D14" s="31" t="s">
        <v>13</v>
      </c>
      <c r="E14" s="28">
        <v>72.7</v>
      </c>
    </row>
    <row r="15" spans="2:5" ht="16.5" thickBot="1" x14ac:dyDescent="0.3">
      <c r="B15" s="2"/>
      <c r="C15" s="29" t="s">
        <v>242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41</v>
      </c>
      <c r="C17" s="18" t="s">
        <v>248</v>
      </c>
      <c r="D17" s="37" t="s">
        <v>35</v>
      </c>
      <c r="E17" s="44">
        <v>54.06</v>
      </c>
    </row>
    <row r="18" spans="2:5" ht="52.15" customHeight="1" x14ac:dyDescent="0.25">
      <c r="B18" s="5"/>
      <c r="C18" s="40" t="s">
        <v>54</v>
      </c>
      <c r="D18" s="41" t="s">
        <v>55</v>
      </c>
      <c r="E18" s="45">
        <v>114.78</v>
      </c>
    </row>
    <row r="19" spans="2:5" ht="36.6" customHeight="1" x14ac:dyDescent="0.25">
      <c r="B19" s="5"/>
      <c r="C19" s="40" t="s">
        <v>56</v>
      </c>
      <c r="D19" s="41" t="s">
        <v>16</v>
      </c>
      <c r="E19" s="45">
        <v>303.43</v>
      </c>
    </row>
    <row r="20" spans="2:5" ht="36" customHeight="1" x14ac:dyDescent="0.25">
      <c r="B20" s="5"/>
      <c r="C20" s="40" t="s">
        <v>57</v>
      </c>
      <c r="D20" s="41" t="s">
        <v>16</v>
      </c>
      <c r="E20" s="45">
        <v>68.180000000000007</v>
      </c>
    </row>
    <row r="21" spans="2:5" x14ac:dyDescent="0.25">
      <c r="B21" s="5"/>
      <c r="C21" s="42" t="s">
        <v>2</v>
      </c>
      <c r="D21" s="43" t="s">
        <v>46</v>
      </c>
      <c r="E21" s="46">
        <v>58.75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.75" thickBot="1" x14ac:dyDescent="0.3">
      <c r="B23" s="6" t="s">
        <v>42</v>
      </c>
      <c r="C23" s="20" t="s">
        <v>58</v>
      </c>
      <c r="D23" s="32" t="s">
        <v>16</v>
      </c>
      <c r="E23" s="21">
        <v>91.8</v>
      </c>
    </row>
    <row r="24" spans="2:5" ht="40.15" customHeight="1" x14ac:dyDescent="0.25">
      <c r="B24" s="5" t="s">
        <v>6</v>
      </c>
      <c r="C24" s="20" t="s">
        <v>213</v>
      </c>
      <c r="D24" s="32" t="s">
        <v>74</v>
      </c>
      <c r="E24" s="21">
        <v>404</v>
      </c>
    </row>
    <row r="25" spans="2:5" ht="22.15" customHeight="1" x14ac:dyDescent="0.25">
      <c r="B25" s="2"/>
      <c r="C25" s="24" t="s">
        <v>61</v>
      </c>
      <c r="D25" s="33" t="s">
        <v>62</v>
      </c>
      <c r="E25" s="23">
        <v>26.48</v>
      </c>
    </row>
    <row r="26" spans="2:5" ht="14.45" customHeight="1" x14ac:dyDescent="0.25">
      <c r="B26" s="2"/>
      <c r="C26" s="24"/>
      <c r="D26" s="33"/>
      <c r="E26" s="23"/>
    </row>
    <row r="27" spans="2:5" ht="30.75" thickBot="1" x14ac:dyDescent="0.3">
      <c r="B27" s="3"/>
      <c r="C27" s="19"/>
      <c r="D27" s="49" t="s">
        <v>230</v>
      </c>
      <c r="E27" s="50">
        <f>E25+E24+E23+E22+E21+E20+E19+E18+E17+E16+E15+E14+E13</f>
        <v>1683.04</v>
      </c>
    </row>
  </sheetData>
  <customSheetViews>
    <customSheetView guid="{7D113E4B-2489-4A93-A066-E9128A217E1E}" state="hidden">
      <selection sqref="A1:E29"/>
      <pageMargins left="0.7" right="0.7" top="0.75" bottom="0.75" header="0.3" footer="0.3"/>
    </customSheetView>
    <customSheetView guid="{06E0BFEC-26B1-439F-9F91-D4251EABDD05}" topLeftCell="A19">
      <selection activeCell="E17" sqref="E17"/>
      <pageMargins left="0.7" right="0.7" top="0.75" bottom="0.75" header="0.3" footer="0.3"/>
    </customSheetView>
    <customSheetView guid="{C9C26154-0979-4920-B652-51709B043797}" topLeftCell="A11">
      <selection activeCell="E29" sqref="E2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workbookViewId="0">
      <selection activeCell="A2" sqref="A2:E31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108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25</v>
      </c>
      <c r="D13" s="30" t="s">
        <v>15</v>
      </c>
      <c r="E13" s="26">
        <v>233.1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32.25" customHeight="1" thickBot="1" x14ac:dyDescent="0.3">
      <c r="B15" s="2"/>
      <c r="C15" s="29" t="s">
        <v>183</v>
      </c>
      <c r="D15" s="31" t="s">
        <v>14</v>
      </c>
      <c r="E15" s="34">
        <v>146.1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76</v>
      </c>
    </row>
    <row r="17" spans="2:5" ht="30" x14ac:dyDescent="0.25">
      <c r="B17" s="5" t="s">
        <v>41</v>
      </c>
      <c r="C17" s="18" t="s">
        <v>247</v>
      </c>
      <c r="D17" s="37" t="s">
        <v>53</v>
      </c>
      <c r="E17" s="44">
        <v>11</v>
      </c>
    </row>
    <row r="18" spans="2:5" ht="52.15" customHeight="1" x14ac:dyDescent="0.25">
      <c r="B18" s="5"/>
      <c r="C18" s="40" t="s">
        <v>243</v>
      </c>
      <c r="D18" s="41" t="s">
        <v>215</v>
      </c>
      <c r="E18" s="45">
        <v>79.599999999999994</v>
      </c>
    </row>
    <row r="19" spans="2:5" ht="36.6" customHeight="1" x14ac:dyDescent="0.25">
      <c r="B19" s="5"/>
      <c r="C19" s="40" t="s">
        <v>36</v>
      </c>
      <c r="D19" s="41" t="s">
        <v>29</v>
      </c>
      <c r="E19" s="45">
        <v>144.36000000000001</v>
      </c>
    </row>
    <row r="20" spans="2:5" ht="36" customHeight="1" x14ac:dyDescent="0.25">
      <c r="B20" s="5"/>
      <c r="C20" s="40" t="s">
        <v>23</v>
      </c>
      <c r="D20" s="41" t="s">
        <v>30</v>
      </c>
      <c r="E20" s="45">
        <v>163.28</v>
      </c>
    </row>
    <row r="21" spans="2:5" x14ac:dyDescent="0.25">
      <c r="B21" s="5"/>
      <c r="C21" s="42" t="s">
        <v>24</v>
      </c>
      <c r="D21" s="43" t="s">
        <v>16</v>
      </c>
      <c r="E21" s="46">
        <v>75.239999999999995</v>
      </c>
    </row>
    <row r="22" spans="2:5" x14ac:dyDescent="0.25">
      <c r="B22" s="5"/>
      <c r="C22" s="40" t="s">
        <v>45</v>
      </c>
      <c r="D22" s="41" t="s">
        <v>46</v>
      </c>
      <c r="E22" s="45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42</v>
      </c>
      <c r="C24" s="20" t="s">
        <v>27</v>
      </c>
      <c r="D24" s="32" t="s">
        <v>16</v>
      </c>
      <c r="E24" s="21">
        <v>96.3</v>
      </c>
    </row>
    <row r="25" spans="2:5" ht="16.5" thickBot="1" x14ac:dyDescent="0.3">
      <c r="B25" s="7"/>
      <c r="C25" s="22" t="s">
        <v>244</v>
      </c>
      <c r="D25" s="39" t="s">
        <v>205</v>
      </c>
      <c r="E25" s="48">
        <v>88.5</v>
      </c>
    </row>
    <row r="26" spans="2:5" ht="40.15" customHeight="1" x14ac:dyDescent="0.25">
      <c r="B26" s="5" t="s">
        <v>6</v>
      </c>
      <c r="C26" s="20" t="s">
        <v>181</v>
      </c>
      <c r="D26" s="32" t="s">
        <v>16</v>
      </c>
      <c r="E26" s="21">
        <v>268.5</v>
      </c>
    </row>
    <row r="27" spans="2:5" ht="22.15" customHeight="1" x14ac:dyDescent="0.25">
      <c r="B27" s="2"/>
      <c r="C27" s="24" t="s">
        <v>28</v>
      </c>
      <c r="D27" s="33" t="s">
        <v>13</v>
      </c>
      <c r="E27" s="23">
        <v>79.38</v>
      </c>
    </row>
    <row r="28" spans="2:5" ht="14.45" customHeight="1" x14ac:dyDescent="0.25">
      <c r="B28" s="2"/>
      <c r="C28" s="24" t="s">
        <v>2</v>
      </c>
      <c r="D28" s="33" t="s">
        <v>19</v>
      </c>
      <c r="E28" s="23">
        <v>70.5</v>
      </c>
    </row>
    <row r="29" spans="2:5" ht="30.75" thickBot="1" x14ac:dyDescent="0.3">
      <c r="B29" s="3"/>
      <c r="C29" s="19"/>
      <c r="D29" s="49" t="s">
        <v>245</v>
      </c>
      <c r="E29" s="50">
        <f>E28+E27+E26+E25+E24+E23+E22+E21+E20+E19+E18+E17+E16+E15+E14+E13</f>
        <v>1722.3799999999997</v>
      </c>
    </row>
  </sheetData>
  <customSheetViews>
    <customSheetView guid="{7D113E4B-2489-4A93-A066-E9128A217E1E}" state="hidden">
      <selection activeCell="A2" sqref="A2:E31"/>
      <pageMargins left="0.7" right="0.7" top="0.75" bottom="0.75" header="0.3" footer="0.3"/>
    </customSheetView>
    <customSheetView guid="{06E0BFEC-26B1-439F-9F91-D4251EABDD05}" topLeftCell="A10">
      <selection activeCell="D30" sqref="D30"/>
      <pageMargins left="0.7" right="0.7" top="0.75" bottom="0.75" header="0.3" footer="0.3"/>
    </customSheetView>
    <customSheetView guid="{C9C26154-0979-4920-B652-51709B043797}" topLeftCell="A13">
      <selection activeCell="E27" sqref="E2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9"/>
  <sheetViews>
    <sheetView topLeftCell="A4" workbookViewId="0">
      <selection sqref="A1:E31"/>
    </sheetView>
  </sheetViews>
  <sheetFormatPr defaultRowHeight="15" x14ac:dyDescent="0.25"/>
  <cols>
    <col min="3" max="3" width="34.140625" customWidth="1"/>
    <col min="4" max="4" width="18.28515625" customWidth="1"/>
    <col min="5" max="5" width="24.85546875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5" spans="2:5" x14ac:dyDescent="0.25">
      <c r="C5" t="s">
        <v>111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73.5" customHeight="1" x14ac:dyDescent="0.25">
      <c r="B12" s="1" t="s">
        <v>76</v>
      </c>
      <c r="C12" s="25" t="s">
        <v>201</v>
      </c>
      <c r="D12" s="30" t="s">
        <v>48</v>
      </c>
      <c r="E12" s="26">
        <v>223.41</v>
      </c>
    </row>
    <row r="13" spans="2:5" ht="15.75" x14ac:dyDescent="0.25">
      <c r="B13" s="2"/>
      <c r="C13" s="27" t="s">
        <v>81</v>
      </c>
      <c r="D13" s="31" t="s">
        <v>13</v>
      </c>
      <c r="E13" s="28">
        <v>42.67</v>
      </c>
    </row>
    <row r="14" spans="2:5" ht="16.5" thickBot="1" x14ac:dyDescent="0.3">
      <c r="B14" s="2"/>
      <c r="C14" s="29" t="s">
        <v>202</v>
      </c>
      <c r="D14" s="31" t="s">
        <v>186</v>
      </c>
      <c r="E14" s="34">
        <v>146.1</v>
      </c>
    </row>
    <row r="15" spans="2:5" ht="15.75" thickBot="1" x14ac:dyDescent="0.3">
      <c r="B15" s="4" t="s">
        <v>5</v>
      </c>
      <c r="C15" s="17" t="s">
        <v>137</v>
      </c>
      <c r="D15" s="35" t="s">
        <v>44</v>
      </c>
      <c r="E15" s="36">
        <v>47</v>
      </c>
    </row>
    <row r="16" spans="2:5" ht="69" customHeight="1" x14ac:dyDescent="0.25">
      <c r="B16" s="5" t="s">
        <v>77</v>
      </c>
      <c r="C16" s="18" t="s">
        <v>165</v>
      </c>
      <c r="D16" s="37" t="s">
        <v>35</v>
      </c>
      <c r="E16" s="44">
        <v>56.34</v>
      </c>
    </row>
    <row r="17" spans="2:5" ht="57.75" customHeight="1" x14ac:dyDescent="0.25">
      <c r="B17" s="5"/>
      <c r="C17" s="40" t="s">
        <v>178</v>
      </c>
      <c r="D17" s="41" t="s">
        <v>16</v>
      </c>
      <c r="E17" s="45">
        <v>120.08</v>
      </c>
    </row>
    <row r="18" spans="2:5" x14ac:dyDescent="0.25">
      <c r="B18" s="5"/>
      <c r="C18" s="40" t="s">
        <v>179</v>
      </c>
      <c r="D18" s="41" t="s">
        <v>87</v>
      </c>
      <c r="E18" s="45">
        <v>136.31</v>
      </c>
    </row>
    <row r="19" spans="2:5" ht="30" x14ac:dyDescent="0.25">
      <c r="B19" s="5"/>
      <c r="C19" s="40" t="s">
        <v>203</v>
      </c>
      <c r="D19" s="41" t="s">
        <v>89</v>
      </c>
      <c r="E19" s="45">
        <v>172.4</v>
      </c>
    </row>
    <row r="20" spans="2:5" x14ac:dyDescent="0.25">
      <c r="B20" s="5"/>
      <c r="C20" s="40" t="s">
        <v>152</v>
      </c>
      <c r="D20" s="41" t="s">
        <v>16</v>
      </c>
      <c r="E20" s="45">
        <v>55.26</v>
      </c>
    </row>
    <row r="21" spans="2:5" x14ac:dyDescent="0.25">
      <c r="B21" s="5"/>
      <c r="C21" s="42" t="s">
        <v>2</v>
      </c>
      <c r="D21" s="43" t="s">
        <v>46</v>
      </c>
      <c r="E21" s="46">
        <v>58.75</v>
      </c>
    </row>
    <row r="22" spans="2:5" ht="15.75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" x14ac:dyDescent="0.25">
      <c r="B23" s="6" t="s">
        <v>78</v>
      </c>
      <c r="C23" s="20" t="s">
        <v>91</v>
      </c>
      <c r="D23" s="32" t="s">
        <v>16</v>
      </c>
      <c r="E23" s="21">
        <v>90</v>
      </c>
    </row>
    <row r="24" spans="2:5" ht="16.5" thickBot="1" x14ac:dyDescent="0.3">
      <c r="B24" s="7"/>
      <c r="C24" s="22" t="s">
        <v>204</v>
      </c>
      <c r="D24" s="39" t="s">
        <v>205</v>
      </c>
      <c r="E24" s="48">
        <v>128.1</v>
      </c>
    </row>
    <row r="25" spans="2:5" ht="30" x14ac:dyDescent="0.25">
      <c r="B25" s="5" t="s">
        <v>79</v>
      </c>
      <c r="C25" s="20" t="s">
        <v>206</v>
      </c>
      <c r="D25" s="32" t="s">
        <v>207</v>
      </c>
      <c r="E25" s="21">
        <v>63</v>
      </c>
    </row>
    <row r="26" spans="2:5" ht="31.5" x14ac:dyDescent="0.25">
      <c r="B26" s="5"/>
      <c r="C26" s="54" t="s">
        <v>208</v>
      </c>
      <c r="D26" s="55" t="s">
        <v>71</v>
      </c>
      <c r="E26" s="56">
        <v>192.01</v>
      </c>
    </row>
    <row r="27" spans="2:5" ht="31.5" customHeight="1" x14ac:dyDescent="0.25">
      <c r="B27" s="2"/>
      <c r="C27" s="24" t="s">
        <v>96</v>
      </c>
      <c r="D27" s="33" t="s">
        <v>62</v>
      </c>
      <c r="E27" s="23">
        <v>26.48</v>
      </c>
    </row>
    <row r="28" spans="2:5" ht="15.75" x14ac:dyDescent="0.25">
      <c r="B28" s="2"/>
      <c r="C28" s="24"/>
      <c r="D28" s="33"/>
      <c r="E28" s="23"/>
    </row>
    <row r="29" spans="2:5" ht="15.75" thickBot="1" x14ac:dyDescent="0.3">
      <c r="B29" s="3"/>
      <c r="C29" s="19"/>
      <c r="D29" s="49" t="s">
        <v>231</v>
      </c>
      <c r="E29" s="50">
        <f>E27+E26+E25+E24+E23+E22+E21+E20+E19+E18+E17+E16+E15+E14+E13+E12</f>
        <v>1647.01</v>
      </c>
    </row>
  </sheetData>
  <customSheetViews>
    <customSheetView guid="{7D113E4B-2489-4A93-A066-E9128A217E1E}" state="hidden" topLeftCell="A4">
      <selection sqref="A1:E31"/>
      <pageMargins left="0.7" right="0.7" top="0.75" bottom="0.75" header="0.3" footer="0.3"/>
    </customSheetView>
    <customSheetView guid="{06E0BFEC-26B1-439F-9F91-D4251EABDD05}" topLeftCell="A4">
      <selection sqref="A1:E30"/>
      <pageMargins left="0.7" right="0.7" top="0.75" bottom="0.75" header="0.3" footer="0.3"/>
    </customSheetView>
    <customSheetView guid="{C9C26154-0979-4920-B652-51709B043797}" topLeftCell="A4">
      <selection activeCell="C29" sqref="C2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6"/>
  <sheetViews>
    <sheetView workbookViewId="0">
      <selection sqref="A1:E26"/>
    </sheetView>
  </sheetViews>
  <sheetFormatPr defaultRowHeight="15" x14ac:dyDescent="0.25"/>
  <cols>
    <col min="3" max="3" width="33.140625" customWidth="1"/>
    <col min="4" max="4" width="46.42578125" customWidth="1"/>
    <col min="5" max="5" width="17.5703125" customWidth="1"/>
  </cols>
  <sheetData>
    <row r="1" spans="2:5" x14ac:dyDescent="0.25">
      <c r="B1" t="s">
        <v>33</v>
      </c>
    </row>
    <row r="4" spans="2:5" x14ac:dyDescent="0.25">
      <c r="C4" t="s">
        <v>110</v>
      </c>
    </row>
    <row r="6" spans="2:5" x14ac:dyDescent="0.25">
      <c r="B6" s="10" t="s">
        <v>4</v>
      </c>
      <c r="C6" s="12" t="s">
        <v>39</v>
      </c>
      <c r="D6" s="10"/>
      <c r="E6" s="11"/>
    </row>
    <row r="7" spans="2:5" ht="15.75" thickBot="1" x14ac:dyDescent="0.3"/>
    <row r="8" spans="2:5" ht="15.75" thickBot="1" x14ac:dyDescent="0.3">
      <c r="B8" s="8">
        <v>10</v>
      </c>
      <c r="C8" s="9" t="s">
        <v>1</v>
      </c>
      <c r="D8" s="15" t="s">
        <v>11</v>
      </c>
      <c r="E8" s="16" t="s">
        <v>12</v>
      </c>
    </row>
    <row r="9" spans="2:5" ht="15.75" thickBot="1" x14ac:dyDescent="0.3">
      <c r="B9" s="13"/>
      <c r="C9" s="14"/>
      <c r="D9" s="14" t="s">
        <v>9</v>
      </c>
      <c r="E9" s="14" t="s">
        <v>10</v>
      </c>
    </row>
    <row r="10" spans="2:5" ht="56.25" customHeight="1" x14ac:dyDescent="0.25">
      <c r="B10" s="1" t="s">
        <v>76</v>
      </c>
      <c r="C10" s="25" t="s">
        <v>63</v>
      </c>
      <c r="D10" s="30" t="s">
        <v>48</v>
      </c>
      <c r="E10" s="26">
        <v>186.3</v>
      </c>
    </row>
    <row r="11" spans="2:5" ht="15.75" x14ac:dyDescent="0.25">
      <c r="B11" s="2"/>
      <c r="C11" s="27" t="s">
        <v>209</v>
      </c>
      <c r="D11" s="31" t="s">
        <v>13</v>
      </c>
      <c r="E11" s="28">
        <v>58.83</v>
      </c>
    </row>
    <row r="12" spans="2:5" ht="16.5" thickBot="1" x14ac:dyDescent="0.3">
      <c r="B12" s="2"/>
      <c r="C12" s="29" t="s">
        <v>8</v>
      </c>
      <c r="D12" s="31" t="s">
        <v>14</v>
      </c>
      <c r="E12" s="34">
        <v>111.6</v>
      </c>
    </row>
    <row r="13" spans="2:5" ht="15.75" thickBot="1" x14ac:dyDescent="0.3">
      <c r="B13" s="4" t="s">
        <v>5</v>
      </c>
      <c r="C13" s="17" t="s">
        <v>20</v>
      </c>
      <c r="D13" s="35" t="s">
        <v>16</v>
      </c>
      <c r="E13" s="36">
        <v>76</v>
      </c>
    </row>
    <row r="14" spans="2:5" ht="38.25" customHeight="1" x14ac:dyDescent="0.25">
      <c r="B14" s="5" t="s">
        <v>77</v>
      </c>
      <c r="C14" s="18" t="s">
        <v>210</v>
      </c>
      <c r="D14" s="37" t="s">
        <v>35</v>
      </c>
      <c r="E14" s="44">
        <v>24.24</v>
      </c>
    </row>
    <row r="15" spans="2:5" ht="52.5" customHeight="1" x14ac:dyDescent="0.25">
      <c r="B15" s="5"/>
      <c r="C15" s="40" t="s">
        <v>180</v>
      </c>
      <c r="D15" s="41" t="s">
        <v>21</v>
      </c>
      <c r="E15" s="45">
        <v>75.959999999999994</v>
      </c>
    </row>
    <row r="16" spans="2:5" x14ac:dyDescent="0.25">
      <c r="B16" s="5"/>
      <c r="C16" s="40" t="s">
        <v>68</v>
      </c>
      <c r="D16" s="41" t="s">
        <v>69</v>
      </c>
      <c r="E16" s="45">
        <v>225.4</v>
      </c>
    </row>
    <row r="17" spans="2:5" ht="54" customHeight="1" x14ac:dyDescent="0.25">
      <c r="B17" s="5"/>
      <c r="C17" s="40" t="s">
        <v>211</v>
      </c>
      <c r="D17" s="41" t="s">
        <v>212</v>
      </c>
      <c r="E17" s="45">
        <v>137.68</v>
      </c>
    </row>
    <row r="18" spans="2:5" x14ac:dyDescent="0.25">
      <c r="B18" s="5"/>
      <c r="C18" s="40" t="s">
        <v>141</v>
      </c>
      <c r="D18" s="41" t="s">
        <v>16</v>
      </c>
      <c r="E18" s="45">
        <v>68.2</v>
      </c>
    </row>
    <row r="19" spans="2:5" x14ac:dyDescent="0.25">
      <c r="B19" s="5"/>
      <c r="C19" s="42" t="s">
        <v>2</v>
      </c>
      <c r="D19" s="43" t="s">
        <v>46</v>
      </c>
      <c r="E19" s="46">
        <v>58.75</v>
      </c>
    </row>
    <row r="20" spans="2:5" ht="15.75" thickBot="1" x14ac:dyDescent="0.3">
      <c r="B20" s="3"/>
      <c r="C20" s="19" t="s">
        <v>3</v>
      </c>
      <c r="D20" s="38" t="s">
        <v>17</v>
      </c>
      <c r="E20" s="47">
        <v>89.1</v>
      </c>
    </row>
    <row r="21" spans="2:5" ht="60" x14ac:dyDescent="0.25">
      <c r="B21" s="6" t="s">
        <v>78</v>
      </c>
      <c r="C21" s="20" t="s">
        <v>27</v>
      </c>
      <c r="D21" s="32" t="s">
        <v>16</v>
      </c>
      <c r="E21" s="21">
        <v>96.3</v>
      </c>
    </row>
    <row r="22" spans="2:5" ht="16.5" thickBot="1" x14ac:dyDescent="0.3">
      <c r="B22" s="7"/>
      <c r="C22" s="22" t="s">
        <v>104</v>
      </c>
      <c r="D22" s="39" t="s">
        <v>205</v>
      </c>
      <c r="E22" s="48">
        <v>170.67</v>
      </c>
    </row>
    <row r="23" spans="2:5" ht="30" x14ac:dyDescent="0.25">
      <c r="B23" s="5" t="s">
        <v>79</v>
      </c>
      <c r="C23" s="20" t="s">
        <v>73</v>
      </c>
      <c r="D23" s="32" t="s">
        <v>74</v>
      </c>
      <c r="E23" s="21">
        <v>335.23</v>
      </c>
    </row>
    <row r="24" spans="2:5" ht="15.75" x14ac:dyDescent="0.25">
      <c r="B24" s="2"/>
      <c r="C24" s="24" t="s">
        <v>75</v>
      </c>
      <c r="D24" s="33" t="s">
        <v>13</v>
      </c>
      <c r="E24" s="23">
        <v>24.1</v>
      </c>
    </row>
    <row r="25" spans="2:5" ht="15.75" x14ac:dyDescent="0.25">
      <c r="B25" s="2"/>
      <c r="C25" s="24" t="s">
        <v>2</v>
      </c>
      <c r="D25" s="33" t="s">
        <v>19</v>
      </c>
      <c r="E25" s="23">
        <v>70.5</v>
      </c>
    </row>
    <row r="26" spans="2:5" ht="15.75" thickBot="1" x14ac:dyDescent="0.3">
      <c r="B26" s="3"/>
      <c r="C26" s="19"/>
      <c r="D26" s="49" t="s">
        <v>230</v>
      </c>
      <c r="E26" s="50">
        <f>E25+E24+E23+E22+E21+E20+E19+E18+E17+E16+E15+E14+E13+E12+E11+E10</f>
        <v>1808.86</v>
      </c>
    </row>
  </sheetData>
  <customSheetViews>
    <customSheetView guid="{7D113E4B-2489-4A93-A066-E9128A217E1E}" state="hidden">
      <selection sqref="A1:E26"/>
      <pageMargins left="0.7" right="0.7" top="0.75" bottom="0.75" header="0.3" footer="0.3"/>
    </customSheetView>
    <customSheetView guid="{06E0BFEC-26B1-439F-9F91-D4251EABDD05}">
      <selection sqref="A1:E26"/>
      <pageMargins left="0.7" right="0.7" top="0.75" bottom="0.75" header="0.3" footer="0.3"/>
    </customSheetView>
    <customSheetView guid="{C9C26154-0979-4920-B652-51709B043797}" topLeftCell="A4">
      <selection activeCell="E23" sqref="E23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7"/>
  <sheetViews>
    <sheetView topLeftCell="A5" workbookViewId="0">
      <selection activeCell="A2" sqref="A2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109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47</v>
      </c>
      <c r="D13" s="30" t="s">
        <v>48</v>
      </c>
      <c r="E13" s="26">
        <v>241.16</v>
      </c>
    </row>
    <row r="14" spans="2:5" ht="15.75" x14ac:dyDescent="0.25">
      <c r="B14" s="2"/>
      <c r="C14" s="27" t="s">
        <v>49</v>
      </c>
      <c r="D14" s="31" t="s">
        <v>13</v>
      </c>
      <c r="E14" s="28">
        <v>72.7</v>
      </c>
    </row>
    <row r="15" spans="2:5" ht="16.5" thickBot="1" x14ac:dyDescent="0.3">
      <c r="B15" s="2"/>
      <c r="C15" s="29" t="s">
        <v>50</v>
      </c>
      <c r="D15" s="31" t="s">
        <v>51</v>
      </c>
      <c r="E15" s="34">
        <v>111.6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41</v>
      </c>
      <c r="C17" s="18" t="s">
        <v>84</v>
      </c>
      <c r="D17" s="37" t="s">
        <v>53</v>
      </c>
      <c r="E17" s="44">
        <v>42.85</v>
      </c>
    </row>
    <row r="18" spans="2:5" ht="52.15" customHeight="1" x14ac:dyDescent="0.25">
      <c r="B18" s="5"/>
      <c r="C18" s="40" t="s">
        <v>54</v>
      </c>
      <c r="D18" s="41" t="s">
        <v>55</v>
      </c>
      <c r="E18" s="45">
        <v>114.78</v>
      </c>
    </row>
    <row r="19" spans="2:5" ht="36.6" customHeight="1" x14ac:dyDescent="0.25">
      <c r="B19" s="5"/>
      <c r="C19" s="40" t="s">
        <v>56</v>
      </c>
      <c r="D19" s="41" t="s">
        <v>16</v>
      </c>
      <c r="E19" s="45">
        <v>303.43</v>
      </c>
    </row>
    <row r="20" spans="2:5" ht="36" customHeight="1" x14ac:dyDescent="0.25">
      <c r="B20" s="5"/>
      <c r="C20" s="40" t="s">
        <v>57</v>
      </c>
      <c r="D20" s="41" t="s">
        <v>16</v>
      </c>
      <c r="E20" s="45">
        <v>68.180000000000007</v>
      </c>
    </row>
    <row r="21" spans="2:5" x14ac:dyDescent="0.25">
      <c r="B21" s="5"/>
      <c r="C21" s="42" t="s">
        <v>2</v>
      </c>
      <c r="D21" s="43" t="s">
        <v>46</v>
      </c>
      <c r="E21" s="46">
        <v>58.75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.75" thickBot="1" x14ac:dyDescent="0.3">
      <c r="B23" s="6" t="s">
        <v>42</v>
      </c>
      <c r="C23" s="20" t="s">
        <v>58</v>
      </c>
      <c r="D23" s="32" t="s">
        <v>16</v>
      </c>
      <c r="E23" s="21">
        <v>91.8</v>
      </c>
    </row>
    <row r="24" spans="2:5" ht="40.15" customHeight="1" x14ac:dyDescent="0.25">
      <c r="B24" s="5" t="s">
        <v>6</v>
      </c>
      <c r="C24" s="20" t="s">
        <v>213</v>
      </c>
      <c r="D24" s="32" t="s">
        <v>74</v>
      </c>
      <c r="E24" s="21">
        <v>404</v>
      </c>
    </row>
    <row r="25" spans="2:5" ht="22.15" customHeight="1" x14ac:dyDescent="0.25">
      <c r="B25" s="2"/>
      <c r="C25" s="24" t="s">
        <v>61</v>
      </c>
      <c r="D25" s="33" t="s">
        <v>62</v>
      </c>
      <c r="E25" s="23">
        <v>26.48</v>
      </c>
    </row>
    <row r="26" spans="2:5" ht="14.45" customHeight="1" x14ac:dyDescent="0.25">
      <c r="B26" s="2"/>
      <c r="C26" s="24"/>
      <c r="D26" s="33"/>
      <c r="E26" s="23"/>
    </row>
    <row r="27" spans="2:5" ht="30.75" thickBot="1" x14ac:dyDescent="0.3">
      <c r="B27" s="3"/>
      <c r="C27" s="19"/>
      <c r="D27" s="49" t="s">
        <v>230</v>
      </c>
      <c r="E27" s="50">
        <f>E25+E24+E23+E22+E21+E20+E19+E18+E17+E16+E15+E14+E13</f>
        <v>1671.83</v>
      </c>
    </row>
  </sheetData>
  <customSheetViews>
    <customSheetView guid="{7D113E4B-2489-4A93-A066-E9128A217E1E}" state="hidden" topLeftCell="A5">
      <selection activeCell="A2" sqref="A2"/>
      <pageMargins left="0.7" right="0.7" top="0.75" bottom="0.75" header="0.3" footer="0.3"/>
    </customSheetView>
    <customSheetView guid="{06E0BFEC-26B1-439F-9F91-D4251EABDD05}" topLeftCell="A8">
      <selection activeCell="A2" sqref="A2"/>
      <pageMargins left="0.7" right="0.7" top="0.75" bottom="0.75" header="0.3" footer="0.3"/>
    </customSheetView>
    <customSheetView guid="{C9C26154-0979-4920-B652-51709B043797}" topLeftCell="A11">
      <selection activeCell="E28" sqref="E2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workbookViewId="0">
      <selection activeCell="C26" sqref="C26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108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25</v>
      </c>
      <c r="D13" s="30" t="s">
        <v>15</v>
      </c>
      <c r="E13" s="26">
        <v>233.1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232</v>
      </c>
      <c r="D15" s="31" t="s">
        <v>186</v>
      </c>
      <c r="E15" s="34">
        <v>146.1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76</v>
      </c>
    </row>
    <row r="17" spans="2:5" ht="30" x14ac:dyDescent="0.25">
      <c r="B17" s="5" t="s">
        <v>41</v>
      </c>
      <c r="C17" s="18" t="s">
        <v>171</v>
      </c>
      <c r="D17" s="37" t="s">
        <v>35</v>
      </c>
      <c r="E17" s="44">
        <v>56.34</v>
      </c>
    </row>
    <row r="18" spans="2:5" ht="52.15" customHeight="1" x14ac:dyDescent="0.25">
      <c r="B18" s="5"/>
      <c r="C18" s="40" t="s">
        <v>214</v>
      </c>
      <c r="D18" s="41" t="s">
        <v>215</v>
      </c>
      <c r="E18" s="45">
        <v>79.599999999999994</v>
      </c>
    </row>
    <row r="19" spans="2:5" ht="36.6" customHeight="1" x14ac:dyDescent="0.25">
      <c r="B19" s="5"/>
      <c r="C19" s="40" t="s">
        <v>36</v>
      </c>
      <c r="D19" s="41" t="s">
        <v>29</v>
      </c>
      <c r="E19" s="45">
        <v>144.36000000000001</v>
      </c>
    </row>
    <row r="20" spans="2:5" ht="36" customHeight="1" x14ac:dyDescent="0.25">
      <c r="B20" s="5"/>
      <c r="C20" s="40" t="s">
        <v>23</v>
      </c>
      <c r="D20" s="41" t="s">
        <v>30</v>
      </c>
      <c r="E20" s="45">
        <v>163.28</v>
      </c>
    </row>
    <row r="21" spans="2:5" x14ac:dyDescent="0.25">
      <c r="B21" s="5"/>
      <c r="C21" s="42" t="s">
        <v>24</v>
      </c>
      <c r="D21" s="43" t="s">
        <v>16</v>
      </c>
      <c r="E21" s="46">
        <v>75.239999999999995</v>
      </c>
    </row>
    <row r="22" spans="2:5" x14ac:dyDescent="0.25">
      <c r="B22" s="5"/>
      <c r="C22" s="40" t="s">
        <v>45</v>
      </c>
      <c r="D22" s="41" t="s">
        <v>46</v>
      </c>
      <c r="E22" s="45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.75" thickBot="1" x14ac:dyDescent="0.3">
      <c r="B24" s="6" t="s">
        <v>42</v>
      </c>
      <c r="C24" s="20" t="s">
        <v>153</v>
      </c>
      <c r="D24" s="32" t="s">
        <v>16</v>
      </c>
      <c r="E24" s="21">
        <v>91.8</v>
      </c>
    </row>
    <row r="25" spans="2:5" ht="40.15" customHeight="1" x14ac:dyDescent="0.25">
      <c r="B25" s="5" t="s">
        <v>6</v>
      </c>
      <c r="C25" s="20" t="s">
        <v>181</v>
      </c>
      <c r="D25" s="32" t="s">
        <v>115</v>
      </c>
      <c r="E25" s="21">
        <v>268.5</v>
      </c>
    </row>
    <row r="26" spans="2:5" ht="22.15" customHeight="1" x14ac:dyDescent="0.25">
      <c r="B26" s="2"/>
      <c r="C26" s="24" t="s">
        <v>28</v>
      </c>
      <c r="D26" s="33" t="s">
        <v>13</v>
      </c>
      <c r="E26" s="23">
        <v>79.38</v>
      </c>
    </row>
    <row r="27" spans="2:5" ht="14.45" customHeight="1" x14ac:dyDescent="0.25">
      <c r="B27" s="2"/>
      <c r="C27" s="24" t="s">
        <v>2</v>
      </c>
      <c r="D27" s="33" t="s">
        <v>19</v>
      </c>
      <c r="E27" s="23">
        <v>70.5</v>
      </c>
    </row>
    <row r="28" spans="2:5" ht="30.75" thickBot="1" x14ac:dyDescent="0.3">
      <c r="B28" s="3"/>
      <c r="C28" s="19"/>
      <c r="D28" s="49" t="s">
        <v>230</v>
      </c>
      <c r="E28" s="50">
        <f>E27+E26+E25+E24+E23+E22+E21+E20+E19+E18+E17+E16+E15+E14+E13</f>
        <v>1674.7199999999996</v>
      </c>
    </row>
  </sheetData>
  <customSheetViews>
    <customSheetView guid="{7D113E4B-2489-4A93-A066-E9128A217E1E}" state="hidden">
      <selection activeCell="C26" sqref="C26"/>
      <pageMargins left="0.7" right="0.7" top="0.75" bottom="0.75" header="0.3" footer="0.3"/>
    </customSheetView>
    <customSheetView guid="{06E0BFEC-26B1-439F-9F91-D4251EABDD05}">
      <selection activeCell="C26" sqref="C26"/>
      <pageMargins left="0.7" right="0.7" top="0.75" bottom="0.75" header="0.3" footer="0.3"/>
    </customSheetView>
    <customSheetView guid="{C9C26154-0979-4920-B652-51709B043797}" topLeftCell="A13">
      <selection activeCell="E29" sqref="E2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topLeftCell="A10" workbookViewId="0">
      <selection activeCell="E28" sqref="E28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125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126</v>
      </c>
      <c r="D13" s="30" t="s">
        <v>48</v>
      </c>
      <c r="E13" s="26">
        <v>223.41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127</v>
      </c>
      <c r="D15" s="31" t="s">
        <v>128</v>
      </c>
      <c r="E15" s="34">
        <v>119.8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41</v>
      </c>
      <c r="C17" s="18" t="s">
        <v>129</v>
      </c>
      <c r="D17" s="37" t="s">
        <v>53</v>
      </c>
      <c r="E17" s="44">
        <v>41.8</v>
      </c>
    </row>
    <row r="18" spans="2:5" ht="52.15" customHeight="1" x14ac:dyDescent="0.25">
      <c r="B18" s="5"/>
      <c r="C18" s="40" t="s">
        <v>219</v>
      </c>
      <c r="D18" s="41" t="s">
        <v>16</v>
      </c>
      <c r="E18" s="45">
        <v>61.74</v>
      </c>
    </row>
    <row r="19" spans="2:5" ht="36.6" customHeight="1" x14ac:dyDescent="0.25">
      <c r="B19" s="5"/>
      <c r="C19" s="40" t="s">
        <v>131</v>
      </c>
      <c r="D19" s="41" t="s">
        <v>115</v>
      </c>
      <c r="E19" s="45">
        <v>264</v>
      </c>
    </row>
    <row r="20" spans="2:5" x14ac:dyDescent="0.25">
      <c r="B20" s="5"/>
      <c r="C20" s="42" t="s">
        <v>192</v>
      </c>
      <c r="D20" s="43" t="s">
        <v>16</v>
      </c>
      <c r="E20" s="46">
        <v>108</v>
      </c>
    </row>
    <row r="21" spans="2:5" x14ac:dyDescent="0.25">
      <c r="B21" s="5"/>
      <c r="C21" s="40" t="s">
        <v>2</v>
      </c>
      <c r="D21" s="41" t="s">
        <v>46</v>
      </c>
      <c r="E21" s="45">
        <v>58.75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.75" thickBot="1" x14ac:dyDescent="0.3">
      <c r="B23" s="6" t="s">
        <v>42</v>
      </c>
      <c r="C23" s="20" t="s">
        <v>91</v>
      </c>
      <c r="D23" s="32" t="s">
        <v>16</v>
      </c>
      <c r="E23" s="21">
        <v>90</v>
      </c>
    </row>
    <row r="24" spans="2:5" ht="16.5" thickBot="1" x14ac:dyDescent="0.3">
      <c r="B24" s="5"/>
      <c r="C24" s="20" t="s">
        <v>104</v>
      </c>
      <c r="D24" s="32" t="s">
        <v>205</v>
      </c>
      <c r="E24" s="21">
        <v>96.57</v>
      </c>
    </row>
    <row r="25" spans="2:5" ht="40.15" customHeight="1" x14ac:dyDescent="0.25">
      <c r="B25" s="5" t="s">
        <v>6</v>
      </c>
      <c r="C25" s="20" t="s">
        <v>134</v>
      </c>
      <c r="D25" s="32" t="s">
        <v>74</v>
      </c>
      <c r="E25" s="21">
        <v>289.66000000000003</v>
      </c>
    </row>
    <row r="26" spans="2:5" ht="21.75" customHeight="1" x14ac:dyDescent="0.25">
      <c r="B26" s="2"/>
      <c r="C26" s="24" t="s">
        <v>75</v>
      </c>
      <c r="D26" s="33" t="s">
        <v>13</v>
      </c>
      <c r="E26" s="23">
        <v>24.1</v>
      </c>
    </row>
    <row r="27" spans="2:5" ht="14.45" customHeight="1" x14ac:dyDescent="0.25">
      <c r="B27" s="2"/>
      <c r="C27" s="24" t="s">
        <v>2</v>
      </c>
      <c r="D27" s="33" t="s">
        <v>19</v>
      </c>
      <c r="E27" s="23">
        <v>70.5</v>
      </c>
    </row>
    <row r="28" spans="2:5" ht="30.75" thickBot="1" x14ac:dyDescent="0.3">
      <c r="B28" s="3"/>
      <c r="C28" s="19"/>
      <c r="D28" s="49" t="s">
        <v>230</v>
      </c>
      <c r="E28" s="50">
        <f>E27+E26+E25+E24+E23+E22+E21+E20+E19+E18+E17+E16+E15+E14+E13</f>
        <v>1627.1</v>
      </c>
    </row>
  </sheetData>
  <customSheetViews>
    <customSheetView guid="{7D113E4B-2489-4A93-A066-E9128A217E1E}" state="hidden" topLeftCell="A10">
      <selection activeCell="E28" sqref="E28"/>
      <pageMargins left="0.7" right="0.7" top="0.75" bottom="0.75" header="0.3" footer="0.3"/>
    </customSheetView>
    <customSheetView guid="{06E0BFEC-26B1-439F-9F91-D4251EABDD05}" topLeftCell="A16">
      <selection activeCell="E28" sqref="E28"/>
      <pageMargins left="0.7" right="0.7" top="0.75" bottom="0.75" header="0.3" footer="0.3"/>
    </customSheetView>
    <customSheetView guid="{C9C26154-0979-4920-B652-51709B043797}" topLeftCell="A19">
      <selection activeCell="D29" sqref="D2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topLeftCell="A13" workbookViewId="0">
      <selection activeCell="J22" sqref="J22"/>
    </sheetView>
  </sheetViews>
  <sheetFormatPr defaultRowHeight="15" x14ac:dyDescent="0.25"/>
  <cols>
    <col min="3" max="3" width="34.5703125" customWidth="1"/>
    <col min="5" max="5" width="23.855468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113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193</v>
      </c>
      <c r="D13" s="30" t="s">
        <v>115</v>
      </c>
      <c r="E13" s="26">
        <v>120</v>
      </c>
    </row>
    <row r="14" spans="2:5" ht="15.75" x14ac:dyDescent="0.25">
      <c r="B14" s="2"/>
      <c r="C14" s="27" t="s">
        <v>116</v>
      </c>
      <c r="D14" s="31" t="s">
        <v>16</v>
      </c>
      <c r="E14" s="28">
        <v>58.83</v>
      </c>
    </row>
    <row r="15" spans="2:5" ht="16.5" thickBot="1" x14ac:dyDescent="0.3">
      <c r="B15" s="2"/>
      <c r="C15" s="29" t="s">
        <v>117</v>
      </c>
      <c r="D15" s="31" t="s">
        <v>51</v>
      </c>
      <c r="E15" s="34">
        <v>146.1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77</v>
      </c>
      <c r="C17" s="18" t="s">
        <v>176</v>
      </c>
      <c r="D17" s="37" t="s">
        <v>35</v>
      </c>
      <c r="E17" s="44">
        <v>75.06</v>
      </c>
    </row>
    <row r="18" spans="2:5" ht="52.15" customHeight="1" x14ac:dyDescent="0.25">
      <c r="B18" s="5"/>
      <c r="C18" s="40" t="s">
        <v>194</v>
      </c>
      <c r="D18" s="41" t="s">
        <v>149</v>
      </c>
      <c r="E18" s="45">
        <v>106.12</v>
      </c>
    </row>
    <row r="19" spans="2:5" ht="33.75" customHeight="1" x14ac:dyDescent="0.25">
      <c r="B19" s="5"/>
      <c r="C19" s="40" t="s">
        <v>221</v>
      </c>
      <c r="D19" s="41" t="s">
        <v>71</v>
      </c>
      <c r="E19" s="45">
        <v>141.96</v>
      </c>
    </row>
    <row r="20" spans="2:5" ht="36.6" customHeight="1" x14ac:dyDescent="0.25">
      <c r="B20" s="5"/>
      <c r="C20" s="40" t="s">
        <v>220</v>
      </c>
      <c r="D20" s="41" t="s">
        <v>122</v>
      </c>
      <c r="E20" s="45">
        <v>211.06</v>
      </c>
    </row>
    <row r="21" spans="2:5" ht="36" customHeight="1" x14ac:dyDescent="0.25">
      <c r="B21" s="5"/>
      <c r="C21" s="40" t="s">
        <v>222</v>
      </c>
      <c r="D21" s="41" t="s">
        <v>16</v>
      </c>
      <c r="E21" s="45">
        <v>55.26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103</v>
      </c>
      <c r="D24" s="32" t="s">
        <v>16</v>
      </c>
      <c r="E24" s="21">
        <v>91.8</v>
      </c>
    </row>
    <row r="25" spans="2:5" ht="16.5" thickBot="1" x14ac:dyDescent="0.3">
      <c r="B25" s="7"/>
      <c r="C25" s="22" t="s">
        <v>196</v>
      </c>
      <c r="D25" s="39" t="s">
        <v>83</v>
      </c>
      <c r="E25" s="48">
        <v>83</v>
      </c>
    </row>
    <row r="26" spans="2:5" ht="40.15" customHeight="1" x14ac:dyDescent="0.25">
      <c r="B26" s="5" t="s">
        <v>79</v>
      </c>
      <c r="C26" s="20" t="s">
        <v>197</v>
      </c>
      <c r="D26" s="32" t="s">
        <v>44</v>
      </c>
      <c r="E26" s="21">
        <v>245</v>
      </c>
    </row>
    <row r="27" spans="2:5" ht="22.15" customHeight="1" x14ac:dyDescent="0.25">
      <c r="B27" s="2"/>
      <c r="C27" s="24" t="s">
        <v>96</v>
      </c>
      <c r="D27" s="33" t="s">
        <v>62</v>
      </c>
      <c r="E27" s="23">
        <v>26.48</v>
      </c>
    </row>
    <row r="28" spans="2:5" ht="66" customHeight="1" thickBot="1" x14ac:dyDescent="0.3">
      <c r="B28" s="3"/>
      <c r="C28" s="19"/>
      <c r="D28" s="49" t="s">
        <v>230</v>
      </c>
      <c r="E28" s="50">
        <f>E27+E26+E25+E24+E23+E22+E21+E20+E19+E18+E17+E16+E15+E14+E13</f>
        <v>1555.52</v>
      </c>
    </row>
  </sheetData>
  <customSheetViews>
    <customSheetView guid="{7D113E4B-2489-4A93-A066-E9128A217E1E}" state="hidden" topLeftCell="A13">
      <selection activeCell="J22" sqref="J22"/>
      <pageMargins left="0.7" right="0.7" top="0.75" bottom="0.75" header="0.3" footer="0.3"/>
    </customSheetView>
    <customSheetView guid="{06E0BFEC-26B1-439F-9F91-D4251EABDD05}" topLeftCell="A34">
      <selection activeCell="E21" sqref="E21"/>
      <pageMargins left="0.7" right="0.7" top="0.75" bottom="0.75" header="0.3" footer="0.3"/>
    </customSheetView>
    <customSheetView guid="{C9C26154-0979-4920-B652-51709B043797}" topLeftCell="A2">
      <selection activeCell="D28" sqref="D2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  <customSheetView guid="{06E0BFEC-26B1-439F-9F91-D4251EABDD05}" state="hidden">
      <pageMargins left="0.7" right="0.7" top="0.75" bottom="0.75" header="0.3" footer="0.3"/>
    </customSheetView>
    <customSheetView guid="{C9C26154-0979-4920-B652-51709B043797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31"/>
  <sheetViews>
    <sheetView workbookViewId="0">
      <selection activeCell="A2" sqref="A2:E31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111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80</v>
      </c>
      <c r="D13" s="30" t="s">
        <v>15</v>
      </c>
      <c r="E13" s="26">
        <v>274.16000000000003</v>
      </c>
    </row>
    <row r="14" spans="2:5" ht="15.75" x14ac:dyDescent="0.25">
      <c r="B14" s="2"/>
      <c r="C14" s="27" t="s">
        <v>81</v>
      </c>
      <c r="D14" s="31" t="s">
        <v>16</v>
      </c>
      <c r="E14" s="28">
        <v>42.67</v>
      </c>
    </row>
    <row r="15" spans="2:5" ht="15.75" x14ac:dyDescent="0.25">
      <c r="B15" s="2"/>
      <c r="C15" s="29" t="s">
        <v>8</v>
      </c>
      <c r="D15" s="31" t="s">
        <v>14</v>
      </c>
      <c r="E15" s="34">
        <v>111.6</v>
      </c>
    </row>
    <row r="16" spans="2:5" ht="16.5" thickBot="1" x14ac:dyDescent="0.3">
      <c r="B16" s="2"/>
      <c r="C16" s="51" t="s">
        <v>82</v>
      </c>
      <c r="D16" s="52" t="s">
        <v>83</v>
      </c>
      <c r="E16" s="53">
        <v>34.33</v>
      </c>
    </row>
    <row r="17" spans="2:5" ht="15.75" thickBot="1" x14ac:dyDescent="0.3">
      <c r="B17" s="4" t="s">
        <v>5</v>
      </c>
      <c r="C17" s="17" t="s">
        <v>137</v>
      </c>
      <c r="D17" s="35" t="s">
        <v>44</v>
      </c>
      <c r="E17" s="36">
        <v>47</v>
      </c>
    </row>
    <row r="18" spans="2:5" ht="30" x14ac:dyDescent="0.25">
      <c r="B18" s="5" t="s">
        <v>77</v>
      </c>
      <c r="C18" s="18" t="s">
        <v>165</v>
      </c>
      <c r="D18" s="37" t="s">
        <v>35</v>
      </c>
      <c r="E18" s="44">
        <v>39.9</v>
      </c>
    </row>
    <row r="19" spans="2:5" ht="52.15" customHeight="1" x14ac:dyDescent="0.25">
      <c r="B19" s="5"/>
      <c r="C19" s="40" t="s">
        <v>178</v>
      </c>
      <c r="D19" s="41" t="s">
        <v>55</v>
      </c>
      <c r="E19" s="45">
        <v>120.08</v>
      </c>
    </row>
    <row r="20" spans="2:5" ht="36.6" customHeight="1" x14ac:dyDescent="0.25">
      <c r="B20" s="5"/>
      <c r="C20" s="40" t="s">
        <v>179</v>
      </c>
      <c r="D20" s="41" t="s">
        <v>87</v>
      </c>
      <c r="E20" s="45">
        <v>136.31</v>
      </c>
    </row>
    <row r="21" spans="2:5" ht="36" customHeight="1" x14ac:dyDescent="0.25">
      <c r="B21" s="5"/>
      <c r="C21" s="40" t="s">
        <v>88</v>
      </c>
      <c r="D21" s="41" t="s">
        <v>89</v>
      </c>
      <c r="E21" s="45">
        <v>128.1</v>
      </c>
    </row>
    <row r="22" spans="2:5" ht="36" customHeight="1" x14ac:dyDescent="0.25">
      <c r="B22" s="5"/>
      <c r="C22" s="40" t="s">
        <v>90</v>
      </c>
      <c r="D22" s="41" t="s">
        <v>16</v>
      </c>
      <c r="E22" s="45">
        <v>55.26</v>
      </c>
    </row>
    <row r="23" spans="2:5" x14ac:dyDescent="0.25">
      <c r="B23" s="5"/>
      <c r="C23" s="42" t="s">
        <v>2</v>
      </c>
      <c r="D23" s="43" t="s">
        <v>46</v>
      </c>
      <c r="E23" s="46">
        <v>58.75</v>
      </c>
    </row>
    <row r="24" spans="2:5" ht="21.6" customHeight="1" thickBot="1" x14ac:dyDescent="0.3">
      <c r="B24" s="3"/>
      <c r="C24" s="19" t="s">
        <v>3</v>
      </c>
      <c r="D24" s="38" t="s">
        <v>17</v>
      </c>
      <c r="E24" s="47">
        <v>89.1</v>
      </c>
    </row>
    <row r="25" spans="2:5" ht="60" x14ac:dyDescent="0.25">
      <c r="B25" s="6" t="s">
        <v>78</v>
      </c>
      <c r="C25" s="20" t="s">
        <v>91</v>
      </c>
      <c r="D25" s="32" t="s">
        <v>16</v>
      </c>
      <c r="E25" s="21">
        <v>90</v>
      </c>
    </row>
    <row r="26" spans="2:5" ht="16.5" thickBot="1" x14ac:dyDescent="0.3">
      <c r="B26" s="7"/>
      <c r="C26" s="22" t="s">
        <v>92</v>
      </c>
      <c r="D26" s="39" t="s">
        <v>83</v>
      </c>
      <c r="E26" s="48">
        <v>83</v>
      </c>
    </row>
    <row r="27" spans="2:5" ht="40.15" customHeight="1" x14ac:dyDescent="0.25">
      <c r="B27" s="5" t="s">
        <v>79</v>
      </c>
      <c r="C27" s="20" t="s">
        <v>166</v>
      </c>
      <c r="D27" s="32" t="s">
        <v>44</v>
      </c>
      <c r="E27" s="21">
        <v>325</v>
      </c>
    </row>
    <row r="28" spans="2:5" ht="40.15" customHeight="1" x14ac:dyDescent="0.25">
      <c r="B28" s="5"/>
      <c r="C28" s="54"/>
      <c r="D28" s="55"/>
      <c r="E28" s="56"/>
    </row>
    <row r="29" spans="2:5" ht="22.15" customHeight="1" x14ac:dyDescent="0.25">
      <c r="B29" s="2"/>
      <c r="C29" s="24" t="s">
        <v>96</v>
      </c>
      <c r="D29" s="33" t="s">
        <v>62</v>
      </c>
      <c r="E29" s="23">
        <v>26.48</v>
      </c>
    </row>
    <row r="30" spans="2:5" ht="14.45" customHeight="1" x14ac:dyDescent="0.25">
      <c r="B30" s="2"/>
      <c r="C30" s="24"/>
      <c r="D30" s="33"/>
      <c r="E30" s="23"/>
    </row>
    <row r="31" spans="2:5" ht="66" customHeight="1" thickBot="1" x14ac:dyDescent="0.3">
      <c r="B31" s="3"/>
      <c r="C31" s="19"/>
      <c r="D31" s="49" t="s">
        <v>170</v>
      </c>
      <c r="E31" s="50">
        <f>E29+E27+E26+E25+E24+E23+E21+E20+E19+E18+E17+E15+E14+E13</f>
        <v>1572.15</v>
      </c>
    </row>
  </sheetData>
  <customSheetViews>
    <customSheetView guid="{7D113E4B-2489-4A93-A066-E9128A217E1E}" state="hidden">
      <selection activeCell="A2" sqref="A2:E31"/>
      <pageMargins left="0.7" right="0.7" top="0.75" bottom="0.75" header="0.3" footer="0.3"/>
    </customSheetView>
    <customSheetView guid="{06E0BFEC-26B1-439F-9F91-D4251EABDD05}">
      <selection activeCell="A2" sqref="A2:E31"/>
      <pageMargins left="0.7" right="0.7" top="0.75" bottom="0.75" header="0.3" footer="0.3"/>
    </customSheetView>
    <customSheetView guid="{C9C26154-0979-4920-B652-51709B043797}" topLeftCell="A10">
      <selection activeCell="E32" sqref="E32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8"/>
  <sheetViews>
    <sheetView workbookViewId="0">
      <selection activeCell="B1" sqref="B1:E28"/>
    </sheetView>
  </sheetViews>
  <sheetFormatPr defaultRowHeight="15" x14ac:dyDescent="0.25"/>
  <cols>
    <col min="1" max="1" width="17.85546875" customWidth="1"/>
    <col min="2" max="2" width="14.5703125" customWidth="1"/>
    <col min="3" max="3" width="17.28515625" customWidth="1"/>
    <col min="4" max="4" width="15.42578125" customWidth="1"/>
    <col min="5" max="5" width="17.7109375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6" spans="2:5" x14ac:dyDescent="0.25">
      <c r="C6" t="s">
        <v>155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78.75" x14ac:dyDescent="0.25">
      <c r="B12" s="1" t="s">
        <v>40</v>
      </c>
      <c r="C12" s="25" t="s">
        <v>280</v>
      </c>
      <c r="D12" s="30" t="s">
        <v>48</v>
      </c>
      <c r="E12" s="26">
        <v>238.71</v>
      </c>
    </row>
    <row r="13" spans="2:5" ht="15.75" x14ac:dyDescent="0.25">
      <c r="B13" s="2"/>
      <c r="C13" s="27" t="s">
        <v>26</v>
      </c>
      <c r="D13" s="31" t="s">
        <v>13</v>
      </c>
      <c r="E13" s="28">
        <v>74.58</v>
      </c>
    </row>
    <row r="14" spans="2:5" ht="16.5" thickBot="1" x14ac:dyDescent="0.3">
      <c r="B14" s="2"/>
      <c r="C14" s="29" t="s">
        <v>281</v>
      </c>
      <c r="D14" s="31" t="s">
        <v>51</v>
      </c>
      <c r="E14" s="34">
        <v>128.77000000000001</v>
      </c>
    </row>
    <row r="15" spans="2:5" ht="15.75" thickBot="1" x14ac:dyDescent="0.3">
      <c r="B15" s="4" t="s">
        <v>5</v>
      </c>
      <c r="C15" s="17" t="s">
        <v>137</v>
      </c>
      <c r="D15" s="35" t="s">
        <v>44</v>
      </c>
      <c r="E15" s="36">
        <v>47</v>
      </c>
    </row>
    <row r="16" spans="2:5" ht="30" x14ac:dyDescent="0.25">
      <c r="B16" s="5" t="s">
        <v>41</v>
      </c>
      <c r="C16" s="18" t="s">
        <v>282</v>
      </c>
      <c r="D16" s="37" t="s">
        <v>53</v>
      </c>
      <c r="E16" s="44">
        <v>34.799999999999997</v>
      </c>
    </row>
    <row r="17" spans="2:5" ht="75" x14ac:dyDescent="0.25">
      <c r="B17" s="5"/>
      <c r="C17" s="40" t="s">
        <v>283</v>
      </c>
      <c r="D17" s="41" t="s">
        <v>16</v>
      </c>
      <c r="E17" s="45">
        <v>107.24</v>
      </c>
    </row>
    <row r="18" spans="2:5" x14ac:dyDescent="0.25">
      <c r="B18" s="5"/>
      <c r="C18" s="40" t="s">
        <v>284</v>
      </c>
      <c r="D18" s="41" t="s">
        <v>115</v>
      </c>
      <c r="E18" s="45">
        <v>282.55</v>
      </c>
    </row>
    <row r="19" spans="2:5" x14ac:dyDescent="0.25">
      <c r="B19" s="5"/>
      <c r="C19" s="42" t="s">
        <v>285</v>
      </c>
      <c r="D19" s="43" t="s">
        <v>16</v>
      </c>
      <c r="E19" s="46">
        <v>103.14</v>
      </c>
    </row>
    <row r="20" spans="2:5" ht="15.75" thickBot="1" x14ac:dyDescent="0.3">
      <c r="B20" s="3"/>
      <c r="C20" s="19" t="s">
        <v>3</v>
      </c>
      <c r="D20" s="38" t="s">
        <v>17</v>
      </c>
      <c r="E20" s="47">
        <v>89.19</v>
      </c>
    </row>
    <row r="21" spans="2:5" ht="15.75" thickBot="1" x14ac:dyDescent="0.3">
      <c r="B21" s="2"/>
      <c r="C21" s="60" t="s">
        <v>2</v>
      </c>
      <c r="D21" s="61" t="s">
        <v>205</v>
      </c>
      <c r="E21" s="62">
        <v>82.25</v>
      </c>
    </row>
    <row r="22" spans="2:5" ht="30" x14ac:dyDescent="0.25">
      <c r="B22" s="6" t="s">
        <v>42</v>
      </c>
      <c r="C22" s="20" t="s">
        <v>286</v>
      </c>
      <c r="D22" s="32" t="s">
        <v>16</v>
      </c>
      <c r="E22" s="21">
        <v>92</v>
      </c>
    </row>
    <row r="23" spans="2:5" ht="16.5" thickBot="1" x14ac:dyDescent="0.3">
      <c r="B23" s="7"/>
      <c r="C23" s="22" t="s">
        <v>123</v>
      </c>
      <c r="D23" s="39" t="s">
        <v>18</v>
      </c>
      <c r="E23" s="48">
        <v>83.4</v>
      </c>
    </row>
    <row r="24" spans="2:5" ht="31.5" x14ac:dyDescent="0.25">
      <c r="B24" s="5" t="s">
        <v>6</v>
      </c>
      <c r="C24" s="20" t="s">
        <v>161</v>
      </c>
      <c r="D24" s="32" t="s">
        <v>69</v>
      </c>
      <c r="E24" s="21">
        <v>101.72</v>
      </c>
    </row>
    <row r="25" spans="2:5" ht="47.25" x14ac:dyDescent="0.25">
      <c r="B25" s="2"/>
      <c r="C25" s="24" t="s">
        <v>288</v>
      </c>
      <c r="D25" s="33" t="s">
        <v>287</v>
      </c>
      <c r="E25" s="23">
        <v>147.9</v>
      </c>
    </row>
    <row r="26" spans="2:5" ht="15.75" x14ac:dyDescent="0.25">
      <c r="B26" s="2"/>
      <c r="C26" s="24" t="s">
        <v>75</v>
      </c>
      <c r="D26" s="33" t="s">
        <v>13</v>
      </c>
      <c r="E26" s="23">
        <v>23.94</v>
      </c>
    </row>
    <row r="27" spans="2:5" ht="31.5" x14ac:dyDescent="0.25">
      <c r="B27" s="2"/>
      <c r="C27" s="24" t="s">
        <v>2</v>
      </c>
      <c r="D27" s="33" t="s">
        <v>205</v>
      </c>
      <c r="E27" s="23">
        <v>82.25</v>
      </c>
    </row>
    <row r="28" spans="2:5" ht="15.75" thickBot="1" x14ac:dyDescent="0.3">
      <c r="B28" s="3"/>
      <c r="C28" s="19"/>
      <c r="D28" s="49" t="s">
        <v>230</v>
      </c>
      <c r="E28" s="50">
        <f>E27+E26+E25+E24+E23+E22+E21+E20+E19+E18+E17+E16+E15+E14+E13+E12</f>
        <v>1719.44</v>
      </c>
    </row>
  </sheetData>
  <customSheetViews>
    <customSheetView guid="{7D113E4B-2489-4A93-A066-E9128A217E1E}" state="hidden">
      <selection activeCell="B1" sqref="B1:E2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7"/>
  <sheetViews>
    <sheetView workbookViewId="0">
      <selection activeCell="B1" sqref="B1:E27"/>
    </sheetView>
  </sheetViews>
  <sheetFormatPr defaultRowHeight="15" x14ac:dyDescent="0.25"/>
  <cols>
    <col min="2" max="2" width="16.42578125" customWidth="1"/>
    <col min="3" max="3" width="17.140625" customWidth="1"/>
    <col min="4" max="4" width="18.28515625" customWidth="1"/>
    <col min="5" max="5" width="22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5" spans="2:5" x14ac:dyDescent="0.25">
      <c r="C5" t="s">
        <v>145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78.75" x14ac:dyDescent="0.25">
      <c r="B12" s="1" t="s">
        <v>76</v>
      </c>
      <c r="C12" s="25" t="s">
        <v>47</v>
      </c>
      <c r="D12" s="30" t="s">
        <v>48</v>
      </c>
      <c r="E12" s="26">
        <v>241.16</v>
      </c>
    </row>
    <row r="13" spans="2:5" ht="15.75" x14ac:dyDescent="0.25">
      <c r="B13" s="2"/>
      <c r="C13" s="27" t="s">
        <v>116</v>
      </c>
      <c r="D13" s="31" t="s">
        <v>13</v>
      </c>
      <c r="E13" s="28">
        <v>90.78</v>
      </c>
    </row>
    <row r="14" spans="2:5" ht="16.5" thickBot="1" x14ac:dyDescent="0.3">
      <c r="B14" s="2"/>
      <c r="C14" s="29" t="s">
        <v>8</v>
      </c>
      <c r="D14" s="31" t="s">
        <v>14</v>
      </c>
      <c r="E14" s="34">
        <v>111.68</v>
      </c>
    </row>
    <row r="15" spans="2:5" ht="15.75" thickBot="1" x14ac:dyDescent="0.3">
      <c r="B15" s="4" t="s">
        <v>5</v>
      </c>
      <c r="C15" s="17" t="s">
        <v>20</v>
      </c>
      <c r="D15" s="35" t="s">
        <v>115</v>
      </c>
      <c r="E15" s="36">
        <v>84.8</v>
      </c>
    </row>
    <row r="16" spans="2:5" ht="45" x14ac:dyDescent="0.25">
      <c r="B16" s="5" t="s">
        <v>77</v>
      </c>
      <c r="C16" s="18" t="s">
        <v>289</v>
      </c>
      <c r="D16" s="37" t="s">
        <v>35</v>
      </c>
      <c r="E16" s="44">
        <v>31.38</v>
      </c>
    </row>
    <row r="17" spans="2:5" ht="60" x14ac:dyDescent="0.25">
      <c r="B17" s="5"/>
      <c r="C17" s="40" t="s">
        <v>182</v>
      </c>
      <c r="D17" s="41" t="s">
        <v>199</v>
      </c>
      <c r="E17" s="45">
        <v>85.97</v>
      </c>
    </row>
    <row r="18" spans="2:5" ht="45" x14ac:dyDescent="0.25">
      <c r="B18" s="5"/>
      <c r="C18" s="40" t="s">
        <v>86</v>
      </c>
      <c r="D18" s="41" t="s">
        <v>87</v>
      </c>
      <c r="E18" s="45">
        <v>176.8</v>
      </c>
    </row>
    <row r="19" spans="2:5" ht="60" x14ac:dyDescent="0.25">
      <c r="B19" s="5"/>
      <c r="C19" s="40" t="s">
        <v>264</v>
      </c>
      <c r="D19" s="41" t="s">
        <v>95</v>
      </c>
      <c r="E19" s="45">
        <v>205.27</v>
      </c>
    </row>
    <row r="20" spans="2:5" x14ac:dyDescent="0.25">
      <c r="B20" s="5"/>
      <c r="C20" s="40" t="s">
        <v>24</v>
      </c>
      <c r="D20" s="41" t="s">
        <v>16</v>
      </c>
      <c r="E20" s="45">
        <v>75.239999999999995</v>
      </c>
    </row>
    <row r="21" spans="2:5" x14ac:dyDescent="0.25">
      <c r="B21" s="5"/>
      <c r="C21" s="42" t="s">
        <v>2</v>
      </c>
      <c r="D21" s="43" t="s">
        <v>205</v>
      </c>
      <c r="E21" s="46">
        <v>82.25</v>
      </c>
    </row>
    <row r="22" spans="2:5" ht="15.75" thickBot="1" x14ac:dyDescent="0.3">
      <c r="B22" s="3"/>
      <c r="C22" s="19" t="s">
        <v>3</v>
      </c>
      <c r="D22" s="38" t="s">
        <v>17</v>
      </c>
      <c r="E22" s="47">
        <v>89.19</v>
      </c>
    </row>
    <row r="23" spans="2:5" ht="30" x14ac:dyDescent="0.25">
      <c r="B23" s="6" t="s">
        <v>78</v>
      </c>
      <c r="C23" s="20" t="s">
        <v>153</v>
      </c>
      <c r="D23" s="32" t="s">
        <v>16</v>
      </c>
      <c r="E23" s="21">
        <v>92</v>
      </c>
    </row>
    <row r="24" spans="2:5" ht="16.5" thickBot="1" x14ac:dyDescent="0.3">
      <c r="B24" s="7"/>
      <c r="C24" s="22" t="s">
        <v>160</v>
      </c>
      <c r="D24" s="39" t="s">
        <v>18</v>
      </c>
      <c r="E24" s="48">
        <v>108.5</v>
      </c>
    </row>
    <row r="25" spans="2:5" ht="31.5" x14ac:dyDescent="0.25">
      <c r="B25" s="5" t="s">
        <v>79</v>
      </c>
      <c r="C25" s="20" t="s">
        <v>290</v>
      </c>
      <c r="D25" s="32" t="s">
        <v>74</v>
      </c>
      <c r="E25" s="21">
        <v>404</v>
      </c>
    </row>
    <row r="26" spans="2:5" ht="31.5" x14ac:dyDescent="0.25">
      <c r="B26" s="2"/>
      <c r="C26" s="24" t="s">
        <v>96</v>
      </c>
      <c r="D26" s="33" t="s">
        <v>62</v>
      </c>
      <c r="E26" s="23">
        <v>26.48</v>
      </c>
    </row>
    <row r="27" spans="2:5" ht="15.75" thickBot="1" x14ac:dyDescent="0.3">
      <c r="B27" s="3"/>
      <c r="C27" s="19"/>
      <c r="D27" s="49" t="s">
        <v>230</v>
      </c>
      <c r="E27" s="50">
        <f>E26+E25+E24+E23+E22+E21+E20+E19+E17+E18+E16+E15+E14+E12+13:13</f>
        <v>1905.5000000000002</v>
      </c>
    </row>
  </sheetData>
  <customSheetViews>
    <customSheetView guid="{7D113E4B-2489-4A93-A066-E9128A217E1E}" state="hidden">
      <selection activeCell="B1" sqref="B1:E2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6"/>
  <sheetViews>
    <sheetView topLeftCell="A7" workbookViewId="0">
      <selection activeCell="B6" sqref="B6:E26"/>
    </sheetView>
  </sheetViews>
  <sheetFormatPr defaultRowHeight="15" x14ac:dyDescent="0.25"/>
  <cols>
    <col min="1" max="1" width="2" customWidth="1"/>
    <col min="2" max="2" width="22.28515625" customWidth="1"/>
    <col min="3" max="3" width="20" customWidth="1"/>
    <col min="4" max="4" width="12.140625" customWidth="1"/>
    <col min="5" max="5" width="18.7109375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6" spans="2:5" x14ac:dyDescent="0.25">
      <c r="C6" t="s">
        <v>112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63" x14ac:dyDescent="0.25">
      <c r="B12" s="1" t="s">
        <v>76</v>
      </c>
      <c r="C12" s="25" t="s">
        <v>63</v>
      </c>
      <c r="D12" s="30" t="s">
        <v>48</v>
      </c>
      <c r="E12" s="26">
        <v>186.3</v>
      </c>
    </row>
    <row r="13" spans="2:5" ht="15.75" x14ac:dyDescent="0.25">
      <c r="B13" s="2"/>
      <c r="C13" s="27" t="s">
        <v>49</v>
      </c>
      <c r="D13" s="31" t="s">
        <v>13</v>
      </c>
      <c r="E13" s="28">
        <v>75.760000000000005</v>
      </c>
    </row>
    <row r="14" spans="2:5" ht="16.5" thickBot="1" x14ac:dyDescent="0.3">
      <c r="B14" s="2"/>
      <c r="C14" s="29" t="s">
        <v>8</v>
      </c>
      <c r="D14" s="31" t="s">
        <v>14</v>
      </c>
      <c r="E14" s="34">
        <v>111.68</v>
      </c>
    </row>
    <row r="15" spans="2:5" ht="15.75" thickBot="1" x14ac:dyDescent="0.3">
      <c r="B15" s="4" t="s">
        <v>5</v>
      </c>
      <c r="C15" s="17" t="s">
        <v>20</v>
      </c>
      <c r="D15" s="35" t="s">
        <v>115</v>
      </c>
      <c r="E15" s="36">
        <v>84.8</v>
      </c>
    </row>
    <row r="16" spans="2:5" ht="30" x14ac:dyDescent="0.25">
      <c r="B16" s="5" t="s">
        <v>77</v>
      </c>
      <c r="C16" s="18" t="s">
        <v>253</v>
      </c>
      <c r="D16" s="37" t="s">
        <v>53</v>
      </c>
      <c r="E16" s="44">
        <v>49.65</v>
      </c>
    </row>
    <row r="17" spans="2:5" ht="60" x14ac:dyDescent="0.25">
      <c r="B17" s="5"/>
      <c r="C17" s="40" t="s">
        <v>254</v>
      </c>
      <c r="D17" s="41" t="s">
        <v>55</v>
      </c>
      <c r="E17" s="45">
        <v>114.56</v>
      </c>
    </row>
    <row r="18" spans="2:5" ht="45" x14ac:dyDescent="0.25">
      <c r="B18" s="5"/>
      <c r="C18" s="40" t="s">
        <v>185</v>
      </c>
      <c r="D18" s="41" t="s">
        <v>106</v>
      </c>
      <c r="E18" s="45">
        <v>201.98</v>
      </c>
    </row>
    <row r="19" spans="2:5" ht="30" x14ac:dyDescent="0.25">
      <c r="B19" s="5"/>
      <c r="C19" s="40" t="s">
        <v>57</v>
      </c>
      <c r="D19" s="41" t="s">
        <v>16</v>
      </c>
      <c r="E19" s="45">
        <v>71.52</v>
      </c>
    </row>
    <row r="20" spans="2:5" ht="15.75" thickBot="1" x14ac:dyDescent="0.3">
      <c r="B20" s="3"/>
      <c r="C20" s="19" t="s">
        <v>3</v>
      </c>
      <c r="D20" s="38" t="s">
        <v>17</v>
      </c>
      <c r="E20" s="47">
        <v>89.19</v>
      </c>
    </row>
    <row r="21" spans="2:5" ht="30" x14ac:dyDescent="0.25">
      <c r="B21" s="6" t="s">
        <v>78</v>
      </c>
      <c r="C21" s="20" t="s">
        <v>103</v>
      </c>
      <c r="D21" s="32" t="s">
        <v>16</v>
      </c>
      <c r="E21" s="21">
        <v>92</v>
      </c>
    </row>
    <row r="22" spans="2:5" ht="16.5" thickBot="1" x14ac:dyDescent="0.3">
      <c r="B22" s="7"/>
      <c r="C22" s="22" t="s">
        <v>123</v>
      </c>
      <c r="D22" s="39" t="s">
        <v>255</v>
      </c>
      <c r="E22" s="48">
        <v>166.8</v>
      </c>
    </row>
    <row r="23" spans="2:5" ht="15.75" x14ac:dyDescent="0.25">
      <c r="B23" s="5" t="s">
        <v>79</v>
      </c>
      <c r="C23" s="20" t="s">
        <v>251</v>
      </c>
      <c r="D23" s="32" t="s">
        <v>74</v>
      </c>
      <c r="E23" s="21">
        <v>289.66000000000003</v>
      </c>
    </row>
    <row r="24" spans="2:5" ht="15.75" x14ac:dyDescent="0.25">
      <c r="B24" s="5"/>
      <c r="C24" s="54" t="s">
        <v>2</v>
      </c>
      <c r="D24" s="55" t="s">
        <v>46</v>
      </c>
      <c r="E24" s="56">
        <v>58.81</v>
      </c>
    </row>
    <row r="25" spans="2:5" ht="31.5" x14ac:dyDescent="0.25">
      <c r="B25" s="2"/>
      <c r="C25" s="24" t="s">
        <v>256</v>
      </c>
      <c r="D25" s="33" t="s">
        <v>13</v>
      </c>
      <c r="E25" s="23">
        <v>28.7</v>
      </c>
    </row>
    <row r="26" spans="2:5" ht="15.75" thickBot="1" x14ac:dyDescent="0.3">
      <c r="B26" s="3"/>
      <c r="C26" s="19"/>
      <c r="D26" s="49" t="s">
        <v>315</v>
      </c>
      <c r="E26" s="50">
        <f>E25+E24+E23+E22+E21+E20+E19+E18+E17+E16+E15+E14+E13+E12</f>
        <v>1621.41</v>
      </c>
    </row>
  </sheetData>
  <customSheetViews>
    <customSheetView guid="{7D113E4B-2489-4A93-A066-E9128A217E1E}" topLeftCell="A7">
      <selection activeCell="B6" sqref="B6:E2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4"/>
  <sheetViews>
    <sheetView workbookViewId="0">
      <selection activeCell="B2" sqref="B2:E24"/>
    </sheetView>
  </sheetViews>
  <sheetFormatPr defaultRowHeight="15" x14ac:dyDescent="0.25"/>
  <cols>
    <col min="2" max="2" width="14.140625" customWidth="1"/>
    <col min="3" max="3" width="20.140625" customWidth="1"/>
    <col min="4" max="4" width="16" customWidth="1"/>
    <col min="5" max="5" width="17.140625" customWidth="1"/>
  </cols>
  <sheetData>
    <row r="2" spans="2:5" x14ac:dyDescent="0.25">
      <c r="C2" t="s">
        <v>111</v>
      </c>
    </row>
    <row r="5" spans="2:5" x14ac:dyDescent="0.25">
      <c r="B5" s="10" t="s">
        <v>4</v>
      </c>
      <c r="C5" s="12" t="s">
        <v>39</v>
      </c>
      <c r="D5" s="10"/>
      <c r="E5" s="11"/>
    </row>
    <row r="6" spans="2:5" ht="15.75" thickBot="1" x14ac:dyDescent="0.3"/>
    <row r="7" spans="2:5" ht="15.75" thickBot="1" x14ac:dyDescent="0.3">
      <c r="B7" s="8">
        <v>10</v>
      </c>
      <c r="C7" s="9" t="s">
        <v>1</v>
      </c>
      <c r="D7" s="15" t="s">
        <v>11</v>
      </c>
      <c r="E7" s="16" t="s">
        <v>12</v>
      </c>
    </row>
    <row r="8" spans="2:5" ht="15.75" thickBot="1" x14ac:dyDescent="0.3">
      <c r="B8" s="13"/>
      <c r="C8" s="14"/>
      <c r="D8" s="14" t="s">
        <v>9</v>
      </c>
      <c r="E8" s="14" t="s">
        <v>10</v>
      </c>
    </row>
    <row r="9" spans="2:5" ht="47.25" x14ac:dyDescent="0.25">
      <c r="B9" s="1" t="s">
        <v>76</v>
      </c>
      <c r="C9" s="25" t="s">
        <v>201</v>
      </c>
      <c r="D9" s="30" t="s">
        <v>48</v>
      </c>
      <c r="E9" s="26">
        <v>214.8</v>
      </c>
    </row>
    <row r="10" spans="2:5" ht="15.75" x14ac:dyDescent="0.25">
      <c r="B10" s="2"/>
      <c r="C10" s="27" t="s">
        <v>81</v>
      </c>
      <c r="D10" s="31" t="s">
        <v>13</v>
      </c>
      <c r="E10" s="28">
        <v>74.58</v>
      </c>
    </row>
    <row r="11" spans="2:5" ht="16.5" thickBot="1" x14ac:dyDescent="0.3">
      <c r="B11" s="2"/>
      <c r="C11" s="29" t="s">
        <v>202</v>
      </c>
      <c r="D11" s="31" t="s">
        <v>51</v>
      </c>
      <c r="E11" s="34">
        <v>128.77000000000001</v>
      </c>
    </row>
    <row r="12" spans="2:5" ht="15.75" thickBot="1" x14ac:dyDescent="0.3">
      <c r="B12" s="4" t="s">
        <v>5</v>
      </c>
      <c r="C12" s="17" t="s">
        <v>137</v>
      </c>
      <c r="D12" s="35" t="s">
        <v>44</v>
      </c>
      <c r="E12" s="36">
        <v>47</v>
      </c>
    </row>
    <row r="13" spans="2:5" ht="30" x14ac:dyDescent="0.25">
      <c r="B13" s="5" t="s">
        <v>77</v>
      </c>
      <c r="C13" s="18" t="s">
        <v>84</v>
      </c>
      <c r="D13" s="37" t="s">
        <v>53</v>
      </c>
      <c r="E13" s="44">
        <v>42.85</v>
      </c>
    </row>
    <row r="14" spans="2:5" ht="75" x14ac:dyDescent="0.25">
      <c r="B14" s="5"/>
      <c r="C14" s="40" t="s">
        <v>257</v>
      </c>
      <c r="D14" s="41" t="s">
        <v>199</v>
      </c>
      <c r="E14" s="45">
        <v>85.97</v>
      </c>
    </row>
    <row r="15" spans="2:5" ht="30" x14ac:dyDescent="0.25">
      <c r="B15" s="5"/>
      <c r="C15" s="40" t="s">
        <v>258</v>
      </c>
      <c r="D15" s="41" t="s">
        <v>87</v>
      </c>
      <c r="E15" s="45">
        <v>123.51</v>
      </c>
    </row>
    <row r="16" spans="2:5" ht="45" x14ac:dyDescent="0.25">
      <c r="B16" s="5"/>
      <c r="C16" s="40" t="s">
        <v>259</v>
      </c>
      <c r="D16" s="41" t="s">
        <v>95</v>
      </c>
      <c r="E16" s="45">
        <v>165.79</v>
      </c>
    </row>
    <row r="17" spans="2:5" ht="30" x14ac:dyDescent="0.25">
      <c r="B17" s="5"/>
      <c r="C17" s="40" t="s">
        <v>152</v>
      </c>
      <c r="D17" s="41" t="s">
        <v>16</v>
      </c>
      <c r="E17" s="45">
        <v>103.14</v>
      </c>
    </row>
    <row r="18" spans="2:5" x14ac:dyDescent="0.25">
      <c r="B18" s="5"/>
      <c r="C18" s="42" t="s">
        <v>2</v>
      </c>
      <c r="D18" s="43" t="s">
        <v>19</v>
      </c>
      <c r="E18" s="46">
        <v>70.569999999999993</v>
      </c>
    </row>
    <row r="19" spans="2:5" ht="15.75" thickBot="1" x14ac:dyDescent="0.3">
      <c r="B19" s="3"/>
      <c r="C19" s="19" t="s">
        <v>3</v>
      </c>
      <c r="D19" s="38" t="s">
        <v>17</v>
      </c>
      <c r="E19" s="47">
        <v>89.19</v>
      </c>
    </row>
    <row r="20" spans="2:5" ht="30.75" thickBot="1" x14ac:dyDescent="0.3">
      <c r="B20" s="6" t="s">
        <v>78</v>
      </c>
      <c r="C20" s="20" t="s">
        <v>260</v>
      </c>
      <c r="D20" s="32" t="s">
        <v>16</v>
      </c>
      <c r="E20" s="21">
        <v>92</v>
      </c>
    </row>
    <row r="21" spans="2:5" ht="30" x14ac:dyDescent="0.25">
      <c r="B21" s="5" t="s">
        <v>79</v>
      </c>
      <c r="C21" s="20" t="s">
        <v>166</v>
      </c>
      <c r="D21" s="32" t="s">
        <v>44</v>
      </c>
      <c r="E21" s="21">
        <v>220</v>
      </c>
    </row>
    <row r="22" spans="2:5" ht="31.5" x14ac:dyDescent="0.25">
      <c r="B22" s="2"/>
      <c r="C22" s="24" t="s">
        <v>28</v>
      </c>
      <c r="D22" s="33" t="s">
        <v>13</v>
      </c>
      <c r="E22" s="23">
        <v>31.38</v>
      </c>
    </row>
    <row r="23" spans="2:5" ht="15.75" x14ac:dyDescent="0.25">
      <c r="B23" s="2"/>
      <c r="C23" s="24"/>
      <c r="D23" s="33"/>
      <c r="E23" s="23"/>
    </row>
    <row r="24" spans="2:5" ht="15.75" thickBot="1" x14ac:dyDescent="0.3">
      <c r="B24" s="3"/>
      <c r="C24" s="19"/>
      <c r="D24" s="49" t="s">
        <v>316</v>
      </c>
      <c r="E24" s="50">
        <f>E22+E21+E20+E19+E18+E17+E16+E15+E14+E13+E12+E11+E10+E9</f>
        <v>1489.5499999999997</v>
      </c>
    </row>
  </sheetData>
  <customSheetViews>
    <customSheetView guid="{7D113E4B-2489-4A93-A066-E9128A217E1E}">
      <selection activeCell="B2" sqref="B2:E24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6"/>
  <sheetViews>
    <sheetView workbookViewId="0">
      <selection activeCell="A2" sqref="A2:E26"/>
    </sheetView>
  </sheetViews>
  <sheetFormatPr defaultRowHeight="15" x14ac:dyDescent="0.25"/>
  <cols>
    <col min="2" max="2" width="17.5703125" customWidth="1"/>
    <col min="3" max="3" width="15.42578125" customWidth="1"/>
    <col min="4" max="4" width="16.5703125" customWidth="1"/>
    <col min="5" max="5" width="16.85546875" customWidth="1"/>
  </cols>
  <sheetData>
    <row r="2" spans="2:5" x14ac:dyDescent="0.25">
      <c r="B2" t="s">
        <v>33</v>
      </c>
    </row>
    <row r="5" spans="2:5" x14ac:dyDescent="0.25">
      <c r="C5" t="s">
        <v>110</v>
      </c>
    </row>
    <row r="7" spans="2:5" x14ac:dyDescent="0.25">
      <c r="B7" s="10" t="s">
        <v>4</v>
      </c>
      <c r="C7" s="12" t="s">
        <v>39</v>
      </c>
      <c r="D7" s="10"/>
      <c r="E7" s="11"/>
    </row>
    <row r="8" spans="2:5" ht="15.75" thickBot="1" x14ac:dyDescent="0.3"/>
    <row r="9" spans="2:5" ht="15.75" thickBot="1" x14ac:dyDescent="0.3">
      <c r="B9" s="8">
        <v>10</v>
      </c>
      <c r="C9" s="9" t="s">
        <v>1</v>
      </c>
      <c r="D9" s="15" t="s">
        <v>11</v>
      </c>
      <c r="E9" s="16" t="s">
        <v>12</v>
      </c>
    </row>
    <row r="10" spans="2:5" ht="15.75" thickBot="1" x14ac:dyDescent="0.3">
      <c r="B10" s="13"/>
      <c r="C10" s="14"/>
      <c r="D10" s="14" t="s">
        <v>9</v>
      </c>
      <c r="E10" s="14" t="s">
        <v>10</v>
      </c>
    </row>
    <row r="11" spans="2:5" ht="78.75" x14ac:dyDescent="0.25">
      <c r="B11" s="1" t="s">
        <v>76</v>
      </c>
      <c r="C11" s="25" t="s">
        <v>25</v>
      </c>
      <c r="D11" s="30" t="s">
        <v>48</v>
      </c>
      <c r="E11" s="26">
        <v>238.71</v>
      </c>
    </row>
    <row r="12" spans="2:5" ht="15.75" x14ac:dyDescent="0.25">
      <c r="B12" s="2"/>
      <c r="C12" s="27" t="s">
        <v>209</v>
      </c>
      <c r="D12" s="31" t="s">
        <v>13</v>
      </c>
      <c r="E12" s="28">
        <v>90.78</v>
      </c>
    </row>
    <row r="13" spans="2:5" ht="16.5" thickBot="1" x14ac:dyDescent="0.3">
      <c r="B13" s="2"/>
      <c r="C13" s="29" t="s">
        <v>8</v>
      </c>
      <c r="D13" s="31" t="s">
        <v>14</v>
      </c>
      <c r="E13" s="34">
        <v>111.68</v>
      </c>
    </row>
    <row r="14" spans="2:5" ht="15.75" thickBot="1" x14ac:dyDescent="0.3">
      <c r="B14" s="4" t="s">
        <v>5</v>
      </c>
      <c r="C14" s="17" t="s">
        <v>20</v>
      </c>
      <c r="D14" s="35" t="s">
        <v>115</v>
      </c>
      <c r="E14" s="36">
        <v>84.8</v>
      </c>
    </row>
    <row r="15" spans="2:5" x14ac:dyDescent="0.25">
      <c r="B15" s="5" t="s">
        <v>77</v>
      </c>
      <c r="C15" s="18" t="s">
        <v>261</v>
      </c>
      <c r="D15" s="37" t="s">
        <v>35</v>
      </c>
      <c r="E15" s="44">
        <v>75.06</v>
      </c>
    </row>
    <row r="16" spans="2:5" ht="60" x14ac:dyDescent="0.25">
      <c r="B16" s="5"/>
      <c r="C16" s="40" t="s">
        <v>180</v>
      </c>
      <c r="D16" s="41" t="s">
        <v>149</v>
      </c>
      <c r="E16" s="45">
        <v>84.8</v>
      </c>
    </row>
    <row r="17" spans="2:5" ht="30" x14ac:dyDescent="0.25">
      <c r="B17" s="5"/>
      <c r="C17" s="40" t="s">
        <v>262</v>
      </c>
      <c r="D17" s="41" t="s">
        <v>263</v>
      </c>
      <c r="E17" s="45">
        <v>125.85</v>
      </c>
    </row>
    <row r="18" spans="2:5" ht="75" x14ac:dyDescent="0.25">
      <c r="B18" s="5"/>
      <c r="C18" s="40" t="s">
        <v>264</v>
      </c>
      <c r="D18" s="41" t="s">
        <v>95</v>
      </c>
      <c r="E18" s="45">
        <v>205.27</v>
      </c>
    </row>
    <row r="19" spans="2:5" ht="30" x14ac:dyDescent="0.25">
      <c r="B19" s="5"/>
      <c r="C19" s="40" t="s">
        <v>141</v>
      </c>
      <c r="D19" s="41" t="s">
        <v>16</v>
      </c>
      <c r="E19" s="45">
        <v>68.2</v>
      </c>
    </row>
    <row r="20" spans="2:5" ht="30" x14ac:dyDescent="0.25">
      <c r="B20" s="5"/>
      <c r="C20" s="42" t="s">
        <v>2</v>
      </c>
      <c r="D20" s="43" t="s">
        <v>19</v>
      </c>
      <c r="E20" s="46">
        <v>70.569999999999993</v>
      </c>
    </row>
    <row r="21" spans="2:5" ht="15.75" thickBot="1" x14ac:dyDescent="0.3">
      <c r="B21" s="3"/>
      <c r="C21" s="19" t="s">
        <v>3</v>
      </c>
      <c r="D21" s="38" t="s">
        <v>17</v>
      </c>
      <c r="E21" s="47">
        <v>89.19</v>
      </c>
    </row>
    <row r="22" spans="2:5" ht="30" x14ac:dyDescent="0.25">
      <c r="B22" s="6" t="s">
        <v>78</v>
      </c>
      <c r="C22" s="20" t="s">
        <v>153</v>
      </c>
      <c r="D22" s="32" t="s">
        <v>16</v>
      </c>
      <c r="E22" s="21">
        <v>92</v>
      </c>
    </row>
    <row r="23" spans="2:5" ht="16.5" thickBot="1" x14ac:dyDescent="0.3">
      <c r="B23" s="7"/>
      <c r="C23" s="22" t="s">
        <v>265</v>
      </c>
      <c r="D23" s="39" t="s">
        <v>18</v>
      </c>
      <c r="E23" s="48">
        <v>67.8</v>
      </c>
    </row>
    <row r="24" spans="2:5" ht="63" x14ac:dyDescent="0.25">
      <c r="B24" s="5" t="s">
        <v>79</v>
      </c>
      <c r="C24" s="20" t="s">
        <v>266</v>
      </c>
      <c r="D24" s="32" t="s">
        <v>71</v>
      </c>
      <c r="E24" s="21">
        <v>360.2</v>
      </c>
    </row>
    <row r="25" spans="2:5" ht="15.75" x14ac:dyDescent="0.25">
      <c r="B25" s="2"/>
      <c r="C25" s="24" t="s">
        <v>75</v>
      </c>
      <c r="D25" s="33" t="s">
        <v>13</v>
      </c>
      <c r="E25" s="23">
        <v>24.1</v>
      </c>
    </row>
    <row r="26" spans="2:5" ht="15.75" thickBot="1" x14ac:dyDescent="0.3">
      <c r="B26" s="3"/>
      <c r="C26" s="19"/>
      <c r="D26" s="49" t="s">
        <v>315</v>
      </c>
      <c r="E26" s="50">
        <f>+E25+E24+E23+E22+E21+E20+E19+E18+E17+E16+E15+E14+E13+E12+E11</f>
        <v>1789.0099999999998</v>
      </c>
    </row>
  </sheetData>
  <customSheetViews>
    <customSheetView guid="{7D113E4B-2489-4A93-A066-E9128A217E1E}">
      <selection activeCell="A2" sqref="A2:E2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7"/>
  <sheetViews>
    <sheetView topLeftCell="A10" workbookViewId="0">
      <selection sqref="A1:E27"/>
    </sheetView>
  </sheetViews>
  <sheetFormatPr defaultRowHeight="15" x14ac:dyDescent="0.25"/>
  <cols>
    <col min="2" max="2" width="17" customWidth="1"/>
    <col min="3" max="3" width="14.5703125" customWidth="1"/>
    <col min="4" max="5" width="12.85546875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6" spans="2:5" x14ac:dyDescent="0.25">
      <c r="C6" t="s">
        <v>109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78.75" x14ac:dyDescent="0.25">
      <c r="B12" s="1" t="s">
        <v>40</v>
      </c>
      <c r="C12" s="25" t="s">
        <v>97</v>
      </c>
      <c r="D12" s="30" t="s">
        <v>48</v>
      </c>
      <c r="E12" s="26">
        <v>184.24</v>
      </c>
    </row>
    <row r="13" spans="2:5" ht="15.75" x14ac:dyDescent="0.25">
      <c r="B13" s="2"/>
      <c r="C13" s="27" t="s">
        <v>49</v>
      </c>
      <c r="D13" s="31" t="s">
        <v>13</v>
      </c>
      <c r="E13" s="28">
        <v>75.760000000000005</v>
      </c>
    </row>
    <row r="14" spans="2:5" ht="16.5" thickBot="1" x14ac:dyDescent="0.3">
      <c r="B14" s="2"/>
      <c r="C14" s="29" t="s">
        <v>267</v>
      </c>
      <c r="D14" s="31" t="s">
        <v>51</v>
      </c>
      <c r="E14" s="34">
        <v>128.77000000000001</v>
      </c>
    </row>
    <row r="15" spans="2:5" ht="15.75" thickBot="1" x14ac:dyDescent="0.3">
      <c r="B15" s="4" t="s">
        <v>5</v>
      </c>
      <c r="C15" s="17" t="s">
        <v>65</v>
      </c>
      <c r="D15" s="35" t="s">
        <v>44</v>
      </c>
      <c r="E15" s="36">
        <v>43</v>
      </c>
    </row>
    <row r="16" spans="2:5" ht="45" x14ac:dyDescent="0.25">
      <c r="B16" s="5" t="s">
        <v>41</v>
      </c>
      <c r="C16" s="18" t="s">
        <v>268</v>
      </c>
      <c r="D16" s="37" t="s">
        <v>35</v>
      </c>
      <c r="E16" s="44">
        <v>31.38</v>
      </c>
    </row>
    <row r="17" spans="2:5" ht="60" x14ac:dyDescent="0.25">
      <c r="B17" s="5"/>
      <c r="C17" s="40" t="s">
        <v>54</v>
      </c>
      <c r="D17" s="41" t="s">
        <v>55</v>
      </c>
      <c r="E17" s="45">
        <v>109.54</v>
      </c>
    </row>
    <row r="18" spans="2:5" ht="30" x14ac:dyDescent="0.25">
      <c r="B18" s="5"/>
      <c r="C18" s="40" t="s">
        <v>88</v>
      </c>
      <c r="D18" s="41" t="s">
        <v>89</v>
      </c>
      <c r="E18" s="45">
        <v>128.1</v>
      </c>
    </row>
    <row r="19" spans="2:5" ht="30" x14ac:dyDescent="0.25">
      <c r="B19" s="5"/>
      <c r="C19" s="40" t="s">
        <v>269</v>
      </c>
      <c r="D19" s="41" t="s">
        <v>101</v>
      </c>
      <c r="E19" s="45">
        <v>105</v>
      </c>
    </row>
    <row r="20" spans="2:5" ht="30" x14ac:dyDescent="0.25">
      <c r="B20" s="5"/>
      <c r="C20" s="40" t="s">
        <v>57</v>
      </c>
      <c r="D20" s="41" t="s">
        <v>16</v>
      </c>
      <c r="E20" s="45">
        <v>71.52</v>
      </c>
    </row>
    <row r="21" spans="2:5" ht="30" x14ac:dyDescent="0.25">
      <c r="B21" s="5"/>
      <c r="C21" s="42" t="s">
        <v>2</v>
      </c>
      <c r="D21" s="43" t="s">
        <v>19</v>
      </c>
      <c r="E21" s="46">
        <v>70.569999999999993</v>
      </c>
    </row>
    <row r="22" spans="2:5" ht="15.75" thickBot="1" x14ac:dyDescent="0.3">
      <c r="B22" s="3"/>
      <c r="C22" s="19" t="s">
        <v>3</v>
      </c>
      <c r="D22" s="38" t="s">
        <v>17</v>
      </c>
      <c r="E22" s="47">
        <v>89.19</v>
      </c>
    </row>
    <row r="23" spans="2:5" ht="32.25" thickBot="1" x14ac:dyDescent="0.3">
      <c r="B23" s="6" t="s">
        <v>42</v>
      </c>
      <c r="C23" s="20" t="s">
        <v>58</v>
      </c>
      <c r="D23" s="32" t="s">
        <v>16</v>
      </c>
      <c r="E23" s="21">
        <v>92</v>
      </c>
    </row>
    <row r="24" spans="2:5" ht="47.25" x14ac:dyDescent="0.25">
      <c r="B24" s="5" t="s">
        <v>6</v>
      </c>
      <c r="C24" s="20" t="s">
        <v>270</v>
      </c>
      <c r="D24" s="32" t="s">
        <v>74</v>
      </c>
      <c r="E24" s="21">
        <v>234.63</v>
      </c>
    </row>
    <row r="25" spans="2:5" ht="47.25" x14ac:dyDescent="0.25">
      <c r="B25" s="2"/>
      <c r="C25" s="24" t="s">
        <v>61</v>
      </c>
      <c r="D25" s="33" t="s">
        <v>62</v>
      </c>
      <c r="E25" s="23">
        <v>26.48</v>
      </c>
    </row>
    <row r="26" spans="2:5" ht="15.75" x14ac:dyDescent="0.25">
      <c r="B26" s="2"/>
      <c r="C26" s="24"/>
      <c r="D26" s="33"/>
      <c r="E26" s="23"/>
    </row>
    <row r="27" spans="2:5" ht="15.75" thickBot="1" x14ac:dyDescent="0.3">
      <c r="B27" s="3"/>
      <c r="C27" s="19"/>
      <c r="D27" s="49" t="s">
        <v>315</v>
      </c>
      <c r="E27" s="50">
        <f>E25+E24+E23+E22+E21+E20+E19+E18+E17+E16+E15+E14+E13+E12</f>
        <v>1390.18</v>
      </c>
    </row>
  </sheetData>
  <customSheetViews>
    <customSheetView guid="{7D113E4B-2489-4A93-A066-E9128A217E1E}" topLeftCell="A10">
      <selection sqref="A1:E2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7"/>
  <sheetViews>
    <sheetView workbookViewId="0">
      <selection activeCell="A2" sqref="A2:E27"/>
    </sheetView>
  </sheetViews>
  <sheetFormatPr defaultRowHeight="15" x14ac:dyDescent="0.25"/>
  <cols>
    <col min="2" max="2" width="18" customWidth="1"/>
    <col min="3" max="3" width="17.28515625" customWidth="1"/>
    <col min="4" max="4" width="14.28515625" customWidth="1"/>
    <col min="5" max="5" width="12.4257812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108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63" x14ac:dyDescent="0.25">
      <c r="B13" s="1" t="s">
        <v>40</v>
      </c>
      <c r="C13" s="25" t="s">
        <v>271</v>
      </c>
      <c r="D13" s="30" t="s">
        <v>48</v>
      </c>
      <c r="E13" s="26">
        <v>225</v>
      </c>
    </row>
    <row r="14" spans="2:5" ht="15.75" x14ac:dyDescent="0.25">
      <c r="B14" s="2"/>
      <c r="C14" s="27" t="s">
        <v>272</v>
      </c>
      <c r="D14" s="31" t="s">
        <v>273</v>
      </c>
      <c r="E14" s="28">
        <v>28.7</v>
      </c>
    </row>
    <row r="15" spans="2:5" ht="16.5" thickBot="1" x14ac:dyDescent="0.3">
      <c r="B15" s="2"/>
      <c r="C15" s="29" t="s">
        <v>183</v>
      </c>
      <c r="D15" s="31" t="s">
        <v>14</v>
      </c>
      <c r="E15" s="34">
        <v>111.68</v>
      </c>
    </row>
    <row r="16" spans="2:5" ht="15.75" thickBot="1" x14ac:dyDescent="0.3">
      <c r="B16" s="4" t="s">
        <v>5</v>
      </c>
      <c r="C16" s="17" t="s">
        <v>20</v>
      </c>
      <c r="D16" s="35" t="s">
        <v>115</v>
      </c>
      <c r="E16" s="36">
        <v>84.8</v>
      </c>
    </row>
    <row r="17" spans="2:5" ht="45" x14ac:dyDescent="0.25">
      <c r="B17" s="5" t="s">
        <v>41</v>
      </c>
      <c r="C17" s="18" t="s">
        <v>129</v>
      </c>
      <c r="D17" s="37" t="s">
        <v>53</v>
      </c>
      <c r="E17" s="44">
        <v>41.8</v>
      </c>
    </row>
    <row r="18" spans="2:5" ht="75" x14ac:dyDescent="0.25">
      <c r="B18" s="5"/>
      <c r="C18" s="40" t="s">
        <v>274</v>
      </c>
      <c r="D18" s="41" t="s">
        <v>215</v>
      </c>
      <c r="E18" s="45">
        <v>51.45</v>
      </c>
    </row>
    <row r="19" spans="2:5" ht="45" x14ac:dyDescent="0.25">
      <c r="B19" s="5"/>
      <c r="C19" s="40" t="s">
        <v>275</v>
      </c>
      <c r="D19" s="41" t="s">
        <v>115</v>
      </c>
      <c r="E19" s="45">
        <v>236.2</v>
      </c>
    </row>
    <row r="20" spans="2:5" ht="30" x14ac:dyDescent="0.25">
      <c r="B20" s="5"/>
      <c r="C20" s="42" t="s">
        <v>276</v>
      </c>
      <c r="D20" s="43" t="s">
        <v>16</v>
      </c>
      <c r="E20" s="46">
        <v>39.47</v>
      </c>
    </row>
    <row r="21" spans="2:5" x14ac:dyDescent="0.25">
      <c r="B21" s="5"/>
      <c r="C21" s="40" t="s">
        <v>45</v>
      </c>
      <c r="D21" s="41" t="s">
        <v>19</v>
      </c>
      <c r="E21" s="45">
        <v>70.569999999999993</v>
      </c>
    </row>
    <row r="22" spans="2:5" ht="15.75" thickBot="1" x14ac:dyDescent="0.3">
      <c r="B22" s="3"/>
      <c r="C22" s="19" t="s">
        <v>3</v>
      </c>
      <c r="D22" s="38" t="s">
        <v>17</v>
      </c>
      <c r="E22" s="47">
        <v>89.19</v>
      </c>
    </row>
    <row r="23" spans="2:5" ht="30" x14ac:dyDescent="0.25">
      <c r="B23" s="6" t="s">
        <v>42</v>
      </c>
      <c r="C23" s="20" t="s">
        <v>91</v>
      </c>
      <c r="D23" s="32" t="s">
        <v>277</v>
      </c>
      <c r="E23" s="21">
        <v>90</v>
      </c>
    </row>
    <row r="24" spans="2:5" ht="16.5" thickBot="1" x14ac:dyDescent="0.3">
      <c r="B24" s="7"/>
      <c r="C24" s="22" t="s">
        <v>278</v>
      </c>
      <c r="D24" s="39" t="s">
        <v>205</v>
      </c>
      <c r="E24" s="48">
        <v>128.1</v>
      </c>
    </row>
    <row r="25" spans="2:5" ht="47.25" x14ac:dyDescent="0.25">
      <c r="B25" s="5" t="s">
        <v>6</v>
      </c>
      <c r="C25" s="20" t="s">
        <v>279</v>
      </c>
      <c r="D25" s="32" t="s">
        <v>106</v>
      </c>
      <c r="E25" s="21">
        <v>379.8</v>
      </c>
    </row>
    <row r="26" spans="2:5" ht="31.5" x14ac:dyDescent="0.25">
      <c r="B26" s="2"/>
      <c r="C26" s="24" t="s">
        <v>28</v>
      </c>
      <c r="D26" s="33" t="s">
        <v>13</v>
      </c>
      <c r="E26" s="23">
        <v>31.38</v>
      </c>
    </row>
    <row r="27" spans="2:5" ht="15.75" thickBot="1" x14ac:dyDescent="0.3">
      <c r="B27" s="3"/>
      <c r="C27" s="19"/>
      <c r="D27" s="49" t="s">
        <v>317</v>
      </c>
      <c r="E27" s="50">
        <f>E26+E25+E24+E23+E22+E21+E20+E19+E18+E17+E16+E15+E14+E13</f>
        <v>1608.14</v>
      </c>
    </row>
  </sheetData>
  <customSheetViews>
    <customSheetView guid="{7D113E4B-2489-4A93-A066-E9128A217E1E}">
      <selection activeCell="A2" sqref="A2:E2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workbookViewId="0">
      <selection sqref="A1:D28"/>
    </sheetView>
  </sheetViews>
  <sheetFormatPr defaultRowHeight="15" x14ac:dyDescent="0.25"/>
  <cols>
    <col min="1" max="1" width="15.7109375" customWidth="1"/>
    <col min="2" max="2" width="20" customWidth="1"/>
    <col min="3" max="3" width="20.85546875" customWidth="1"/>
    <col min="4" max="4" width="28.28515625" customWidth="1"/>
  </cols>
  <sheetData>
    <row r="1" spans="1:4" x14ac:dyDescent="0.25">
      <c r="A1" t="s">
        <v>7</v>
      </c>
    </row>
    <row r="2" spans="1:4" x14ac:dyDescent="0.25">
      <c r="A2" t="s">
        <v>32</v>
      </c>
    </row>
    <row r="3" spans="1:4" x14ac:dyDescent="0.25">
      <c r="A3" t="s">
        <v>33</v>
      </c>
    </row>
    <row r="6" spans="1:4" x14ac:dyDescent="0.25">
      <c r="B6" t="s">
        <v>155</v>
      </c>
    </row>
    <row r="8" spans="1:4" x14ac:dyDescent="0.25">
      <c r="A8" s="10" t="s">
        <v>4</v>
      </c>
      <c r="B8" s="12" t="s">
        <v>39</v>
      </c>
      <c r="C8" s="10"/>
      <c r="D8" s="11"/>
    </row>
    <row r="9" spans="1:4" ht="15.75" thickBot="1" x14ac:dyDescent="0.3"/>
    <row r="10" spans="1:4" ht="15.75" thickBot="1" x14ac:dyDescent="0.3">
      <c r="A10" s="8">
        <v>10</v>
      </c>
      <c r="B10" s="9" t="s">
        <v>1</v>
      </c>
      <c r="C10" s="15" t="s">
        <v>11</v>
      </c>
      <c r="D10" s="16" t="s">
        <v>12</v>
      </c>
    </row>
    <row r="11" spans="1:4" ht="15.75" thickBot="1" x14ac:dyDescent="0.3">
      <c r="A11" s="13"/>
      <c r="B11" s="14"/>
      <c r="C11" s="14" t="s">
        <v>9</v>
      </c>
      <c r="D11" s="14" t="s">
        <v>10</v>
      </c>
    </row>
    <row r="12" spans="1:4" ht="78.75" x14ac:dyDescent="0.25">
      <c r="A12" s="1" t="s">
        <v>40</v>
      </c>
      <c r="B12" s="25" t="s">
        <v>280</v>
      </c>
      <c r="C12" s="30" t="s">
        <v>48</v>
      </c>
      <c r="D12" s="26">
        <v>238.71</v>
      </c>
    </row>
    <row r="13" spans="1:4" ht="15.75" x14ac:dyDescent="0.25">
      <c r="A13" s="2"/>
      <c r="B13" s="27" t="s">
        <v>26</v>
      </c>
      <c r="C13" s="31" t="s">
        <v>13</v>
      </c>
      <c r="D13" s="28">
        <v>74.58</v>
      </c>
    </row>
    <row r="14" spans="1:4" ht="16.5" thickBot="1" x14ac:dyDescent="0.3">
      <c r="A14" s="2"/>
      <c r="B14" s="29" t="s">
        <v>281</v>
      </c>
      <c r="C14" s="31" t="s">
        <v>51</v>
      </c>
      <c r="D14" s="34">
        <v>128.77000000000001</v>
      </c>
    </row>
    <row r="15" spans="1:4" ht="15.75" thickBot="1" x14ac:dyDescent="0.3">
      <c r="A15" s="4" t="s">
        <v>5</v>
      </c>
      <c r="B15" s="17" t="s">
        <v>137</v>
      </c>
      <c r="C15" s="35" t="s">
        <v>44</v>
      </c>
      <c r="D15" s="36">
        <v>47</v>
      </c>
    </row>
    <row r="16" spans="1:4" x14ac:dyDescent="0.25">
      <c r="A16" s="5" t="s">
        <v>41</v>
      </c>
      <c r="B16" s="18" t="s">
        <v>282</v>
      </c>
      <c r="C16" s="37" t="s">
        <v>53</v>
      </c>
      <c r="D16" s="44">
        <v>34.799999999999997</v>
      </c>
    </row>
    <row r="17" spans="1:4" ht="45" x14ac:dyDescent="0.25">
      <c r="A17" s="5"/>
      <c r="B17" s="40" t="s">
        <v>283</v>
      </c>
      <c r="C17" s="41" t="s">
        <v>16</v>
      </c>
      <c r="D17" s="45">
        <v>107.24</v>
      </c>
    </row>
    <row r="18" spans="1:4" x14ac:dyDescent="0.25">
      <c r="A18" s="5"/>
      <c r="B18" s="40" t="s">
        <v>284</v>
      </c>
      <c r="C18" s="41" t="s">
        <v>115</v>
      </c>
      <c r="D18" s="45">
        <v>282.55</v>
      </c>
    </row>
    <row r="19" spans="1:4" x14ac:dyDescent="0.25">
      <c r="A19" s="5"/>
      <c r="B19" s="42" t="s">
        <v>285</v>
      </c>
      <c r="C19" s="43" t="s">
        <v>16</v>
      </c>
      <c r="D19" s="46">
        <v>103.14</v>
      </c>
    </row>
    <row r="20" spans="1:4" ht="15.75" thickBot="1" x14ac:dyDescent="0.3">
      <c r="A20" s="3"/>
      <c r="B20" s="19" t="s">
        <v>3</v>
      </c>
      <c r="C20" s="38" t="s">
        <v>17</v>
      </c>
      <c r="D20" s="47">
        <v>89.19</v>
      </c>
    </row>
    <row r="21" spans="1:4" ht="15.75" thickBot="1" x14ac:dyDescent="0.3">
      <c r="A21" s="2"/>
      <c r="B21" s="60" t="s">
        <v>2</v>
      </c>
      <c r="C21" s="61" t="s">
        <v>205</v>
      </c>
      <c r="D21" s="62">
        <v>82.25</v>
      </c>
    </row>
    <row r="22" spans="1:4" ht="30" x14ac:dyDescent="0.25">
      <c r="A22" s="6" t="s">
        <v>42</v>
      </c>
      <c r="B22" s="20" t="s">
        <v>286</v>
      </c>
      <c r="C22" s="32" t="s">
        <v>16</v>
      </c>
      <c r="D22" s="21">
        <v>92</v>
      </c>
    </row>
    <row r="23" spans="1:4" ht="16.5" thickBot="1" x14ac:dyDescent="0.3">
      <c r="A23" s="7"/>
      <c r="B23" s="22" t="s">
        <v>123</v>
      </c>
      <c r="C23" s="39" t="s">
        <v>18</v>
      </c>
      <c r="D23" s="48">
        <v>83.4</v>
      </c>
    </row>
    <row r="24" spans="1:4" ht="15.75" x14ac:dyDescent="0.25">
      <c r="A24" s="5" t="s">
        <v>6</v>
      </c>
      <c r="B24" s="20" t="s">
        <v>161</v>
      </c>
      <c r="C24" s="32" t="s">
        <v>69</v>
      </c>
      <c r="D24" s="21">
        <v>101.72</v>
      </c>
    </row>
    <row r="25" spans="1:4" ht="47.25" x14ac:dyDescent="0.25">
      <c r="A25" s="2"/>
      <c r="B25" s="24" t="s">
        <v>288</v>
      </c>
      <c r="C25" s="33" t="s">
        <v>287</v>
      </c>
      <c r="D25" s="23">
        <v>147.9</v>
      </c>
    </row>
    <row r="26" spans="1:4" ht="15.75" x14ac:dyDescent="0.25">
      <c r="A26" s="2"/>
      <c r="B26" s="24" t="s">
        <v>75</v>
      </c>
      <c r="C26" s="33" t="s">
        <v>13</v>
      </c>
      <c r="D26" s="23">
        <v>23.94</v>
      </c>
    </row>
    <row r="27" spans="1:4" ht="15.75" x14ac:dyDescent="0.25">
      <c r="A27" s="2"/>
      <c r="B27" s="24" t="s">
        <v>2</v>
      </c>
      <c r="C27" s="33" t="s">
        <v>205</v>
      </c>
      <c r="D27" s="23">
        <v>82.25</v>
      </c>
    </row>
    <row r="28" spans="1:4" ht="15.75" thickBot="1" x14ac:dyDescent="0.3">
      <c r="A28" s="3"/>
      <c r="B28" s="19"/>
      <c r="C28" s="49" t="s">
        <v>315</v>
      </c>
      <c r="D28" s="50">
        <f>D27+D26+D25+D24+D23+D22+D21+D20+D19+D18+D17+D16+D15+D14+D13+D12</f>
        <v>1719.44</v>
      </c>
    </row>
  </sheetData>
  <customSheetViews>
    <customSheetView guid="{7D113E4B-2489-4A93-A066-E9128A217E1E}">
      <selection sqref="A1:D2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6"/>
  <sheetViews>
    <sheetView workbookViewId="0">
      <selection activeCell="B1" sqref="B1:E26"/>
    </sheetView>
  </sheetViews>
  <sheetFormatPr defaultRowHeight="15" x14ac:dyDescent="0.25"/>
  <cols>
    <col min="1" max="1" width="15.85546875" customWidth="1"/>
    <col min="2" max="2" width="19.42578125" customWidth="1"/>
    <col min="3" max="3" width="14.28515625" customWidth="1"/>
    <col min="4" max="4" width="16.85546875" customWidth="1"/>
  </cols>
  <sheetData>
    <row r="1" spans="2:5" x14ac:dyDescent="0.25">
      <c r="B1" t="s">
        <v>32</v>
      </c>
    </row>
    <row r="2" spans="2:5" x14ac:dyDescent="0.25">
      <c r="B2" t="s">
        <v>33</v>
      </c>
    </row>
    <row r="4" spans="2:5" x14ac:dyDescent="0.25">
      <c r="C4" t="s">
        <v>145</v>
      </c>
    </row>
    <row r="7" spans="2:5" x14ac:dyDescent="0.25">
      <c r="B7" s="10" t="s">
        <v>4</v>
      </c>
      <c r="C7" s="12" t="s">
        <v>39</v>
      </c>
      <c r="D7" s="10"/>
      <c r="E7" s="11"/>
    </row>
    <row r="8" spans="2:5" ht="15.75" thickBot="1" x14ac:dyDescent="0.3"/>
    <row r="9" spans="2:5" ht="15.75" thickBot="1" x14ac:dyDescent="0.3">
      <c r="B9" s="8">
        <v>10</v>
      </c>
      <c r="C9" s="9" t="s">
        <v>1</v>
      </c>
      <c r="D9" s="15" t="s">
        <v>11</v>
      </c>
      <c r="E9" s="16" t="s">
        <v>12</v>
      </c>
    </row>
    <row r="10" spans="2:5" ht="15.75" thickBot="1" x14ac:dyDescent="0.3">
      <c r="B10" s="13"/>
      <c r="C10" s="14"/>
      <c r="D10" s="14" t="s">
        <v>9</v>
      </c>
      <c r="E10" s="14" t="s">
        <v>10</v>
      </c>
    </row>
    <row r="11" spans="2:5" ht="78.75" x14ac:dyDescent="0.25">
      <c r="B11" s="1" t="s">
        <v>76</v>
      </c>
      <c r="C11" s="25" t="s">
        <v>47</v>
      </c>
      <c r="D11" s="30" t="s">
        <v>48</v>
      </c>
      <c r="E11" s="26">
        <v>241.16</v>
      </c>
    </row>
    <row r="12" spans="2:5" ht="15.75" x14ac:dyDescent="0.25">
      <c r="B12" s="2"/>
      <c r="C12" s="27" t="s">
        <v>116</v>
      </c>
      <c r="D12" s="31" t="s">
        <v>13</v>
      </c>
      <c r="E12" s="28">
        <v>90.78</v>
      </c>
    </row>
    <row r="13" spans="2:5" ht="16.5" thickBot="1" x14ac:dyDescent="0.3">
      <c r="B13" s="2"/>
      <c r="C13" s="29" t="s">
        <v>8</v>
      </c>
      <c r="D13" s="31" t="s">
        <v>14</v>
      </c>
      <c r="E13" s="34">
        <v>111.68</v>
      </c>
    </row>
    <row r="14" spans="2:5" ht="15.75" thickBot="1" x14ac:dyDescent="0.3">
      <c r="B14" s="4" t="s">
        <v>5</v>
      </c>
      <c r="C14" s="17" t="s">
        <v>20</v>
      </c>
      <c r="D14" s="35" t="s">
        <v>115</v>
      </c>
      <c r="E14" s="36">
        <v>84.8</v>
      </c>
    </row>
    <row r="15" spans="2:5" ht="45" x14ac:dyDescent="0.25">
      <c r="B15" s="5" t="s">
        <v>77</v>
      </c>
      <c r="C15" s="18" t="s">
        <v>289</v>
      </c>
      <c r="D15" s="37" t="s">
        <v>35</v>
      </c>
      <c r="E15" s="44">
        <v>31.38</v>
      </c>
    </row>
    <row r="16" spans="2:5" ht="75" x14ac:dyDescent="0.25">
      <c r="B16" s="5"/>
      <c r="C16" s="40" t="s">
        <v>182</v>
      </c>
      <c r="D16" s="41" t="s">
        <v>199</v>
      </c>
      <c r="E16" s="45">
        <v>85.97</v>
      </c>
    </row>
    <row r="17" spans="2:5" ht="45" x14ac:dyDescent="0.25">
      <c r="B17" s="5"/>
      <c r="C17" s="40" t="s">
        <v>86</v>
      </c>
      <c r="D17" s="41" t="s">
        <v>87</v>
      </c>
      <c r="E17" s="45">
        <v>176.8</v>
      </c>
    </row>
    <row r="18" spans="2:5" ht="75" x14ac:dyDescent="0.25">
      <c r="B18" s="5"/>
      <c r="C18" s="40" t="s">
        <v>264</v>
      </c>
      <c r="D18" s="41" t="s">
        <v>95</v>
      </c>
      <c r="E18" s="45">
        <v>205.27</v>
      </c>
    </row>
    <row r="19" spans="2:5" x14ac:dyDescent="0.25">
      <c r="B19" s="5"/>
      <c r="C19" s="40" t="s">
        <v>24</v>
      </c>
      <c r="D19" s="41" t="s">
        <v>16</v>
      </c>
      <c r="E19" s="45">
        <v>75.239999999999995</v>
      </c>
    </row>
    <row r="20" spans="2:5" ht="30" x14ac:dyDescent="0.25">
      <c r="B20" s="5"/>
      <c r="C20" s="42" t="s">
        <v>2</v>
      </c>
      <c r="D20" s="43" t="s">
        <v>205</v>
      </c>
      <c r="E20" s="46">
        <v>82.25</v>
      </c>
    </row>
    <row r="21" spans="2:5" ht="15.75" thickBot="1" x14ac:dyDescent="0.3">
      <c r="B21" s="3"/>
      <c r="C21" s="19" t="s">
        <v>3</v>
      </c>
      <c r="D21" s="38" t="s">
        <v>17</v>
      </c>
      <c r="E21" s="47">
        <v>89.19</v>
      </c>
    </row>
    <row r="22" spans="2:5" ht="30" x14ac:dyDescent="0.25">
      <c r="B22" s="6" t="s">
        <v>78</v>
      </c>
      <c r="C22" s="20" t="s">
        <v>153</v>
      </c>
      <c r="D22" s="32" t="s">
        <v>16</v>
      </c>
      <c r="E22" s="21">
        <v>92</v>
      </c>
    </row>
    <row r="23" spans="2:5" ht="16.5" thickBot="1" x14ac:dyDescent="0.3">
      <c r="B23" s="7"/>
      <c r="C23" s="22" t="s">
        <v>160</v>
      </c>
      <c r="D23" s="39" t="s">
        <v>18</v>
      </c>
      <c r="E23" s="48">
        <v>108.5</v>
      </c>
    </row>
    <row r="24" spans="2:5" ht="31.5" x14ac:dyDescent="0.25">
      <c r="B24" s="5" t="s">
        <v>79</v>
      </c>
      <c r="C24" s="20" t="s">
        <v>290</v>
      </c>
      <c r="D24" s="32" t="s">
        <v>74</v>
      </c>
      <c r="E24" s="21">
        <v>404</v>
      </c>
    </row>
    <row r="25" spans="2:5" ht="47.25" x14ac:dyDescent="0.25">
      <c r="B25" s="2"/>
      <c r="C25" s="24" t="s">
        <v>96</v>
      </c>
      <c r="D25" s="33" t="s">
        <v>62</v>
      </c>
      <c r="E25" s="23">
        <v>26.48</v>
      </c>
    </row>
    <row r="26" spans="2:5" ht="15.75" thickBot="1" x14ac:dyDescent="0.3">
      <c r="B26" s="3"/>
      <c r="C26" s="19"/>
      <c r="D26" s="49" t="s">
        <v>315</v>
      </c>
      <c r="E26" s="50">
        <f>E25+E24+E23+E22+E21+E20+E19+E18+E16+E17+E15+E14+E13+E11+12:12</f>
        <v>1905.5000000000002</v>
      </c>
    </row>
  </sheetData>
  <customSheetViews>
    <customSheetView guid="{7D113E4B-2489-4A93-A066-E9128A217E1E}">
      <selection activeCell="B1" sqref="B1:E2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workbookViewId="0">
      <selection activeCell="E4" sqref="E4"/>
    </sheetView>
  </sheetViews>
  <sheetFormatPr defaultRowHeight="15" x14ac:dyDescent="0.25"/>
  <cols>
    <col min="1" max="1" width="17.5703125" customWidth="1"/>
    <col min="2" max="2" width="15.85546875" customWidth="1"/>
    <col min="3" max="3" width="17" customWidth="1"/>
    <col min="4" max="4" width="14.85546875" customWidth="1"/>
  </cols>
  <sheetData>
    <row r="1" spans="1:4" x14ac:dyDescent="0.25">
      <c r="A1" t="s">
        <v>7</v>
      </c>
    </row>
    <row r="2" spans="1:4" x14ac:dyDescent="0.25">
      <c r="A2" t="s">
        <v>32</v>
      </c>
    </row>
    <row r="3" spans="1:4" x14ac:dyDescent="0.25">
      <c r="A3" t="s">
        <v>33</v>
      </c>
    </row>
    <row r="5" spans="1:4" x14ac:dyDescent="0.25">
      <c r="B5" t="s">
        <v>145</v>
      </c>
    </row>
    <row r="8" spans="1:4" x14ac:dyDescent="0.25">
      <c r="A8" s="10" t="s">
        <v>4</v>
      </c>
      <c r="B8" s="12" t="s">
        <v>39</v>
      </c>
      <c r="C8" s="10"/>
      <c r="D8" s="11"/>
    </row>
    <row r="9" spans="1:4" ht="15.75" thickBot="1" x14ac:dyDescent="0.3"/>
    <row r="10" spans="1:4" ht="15.75" thickBot="1" x14ac:dyDescent="0.3">
      <c r="A10" s="8">
        <v>10</v>
      </c>
      <c r="B10" s="9" t="s">
        <v>1</v>
      </c>
      <c r="C10" s="15" t="s">
        <v>11</v>
      </c>
      <c r="D10" s="16" t="s">
        <v>12</v>
      </c>
    </row>
    <row r="11" spans="1:4" ht="15.75" thickBot="1" x14ac:dyDescent="0.3">
      <c r="A11" s="13"/>
      <c r="B11" s="14"/>
      <c r="C11" s="14" t="s">
        <v>9</v>
      </c>
      <c r="D11" s="14" t="s">
        <v>10</v>
      </c>
    </row>
    <row r="12" spans="1:4" ht="78.75" x14ac:dyDescent="0.25">
      <c r="A12" s="1" t="s">
        <v>76</v>
      </c>
      <c r="B12" s="25" t="s">
        <v>47</v>
      </c>
      <c r="C12" s="30" t="s">
        <v>48</v>
      </c>
      <c r="D12" s="26">
        <v>241.16</v>
      </c>
    </row>
    <row r="13" spans="1:4" ht="15.75" x14ac:dyDescent="0.25">
      <c r="A13" s="2"/>
      <c r="B13" s="27" t="s">
        <v>116</v>
      </c>
      <c r="C13" s="31" t="s">
        <v>13</v>
      </c>
      <c r="D13" s="28">
        <v>90.78</v>
      </c>
    </row>
    <row r="14" spans="1:4" ht="16.5" thickBot="1" x14ac:dyDescent="0.3">
      <c r="A14" s="2"/>
      <c r="B14" s="29" t="s">
        <v>8</v>
      </c>
      <c r="C14" s="31" t="s">
        <v>14</v>
      </c>
      <c r="D14" s="34">
        <v>111.68</v>
      </c>
    </row>
    <row r="15" spans="1:4" ht="15.75" thickBot="1" x14ac:dyDescent="0.3">
      <c r="A15" s="4" t="s">
        <v>5</v>
      </c>
      <c r="B15" s="17" t="s">
        <v>20</v>
      </c>
      <c r="C15" s="35" t="s">
        <v>115</v>
      </c>
      <c r="D15" s="36">
        <v>84.8</v>
      </c>
    </row>
    <row r="16" spans="1:4" ht="45" x14ac:dyDescent="0.25">
      <c r="A16" s="5" t="s">
        <v>77</v>
      </c>
      <c r="B16" s="18" t="s">
        <v>289</v>
      </c>
      <c r="C16" s="37" t="s">
        <v>35</v>
      </c>
      <c r="D16" s="44">
        <v>31.38</v>
      </c>
    </row>
    <row r="17" spans="1:4" ht="60" x14ac:dyDescent="0.25">
      <c r="A17" s="5"/>
      <c r="B17" s="40" t="s">
        <v>182</v>
      </c>
      <c r="C17" s="41" t="s">
        <v>199</v>
      </c>
      <c r="D17" s="45">
        <v>85.97</v>
      </c>
    </row>
    <row r="18" spans="1:4" ht="45" x14ac:dyDescent="0.25">
      <c r="A18" s="5"/>
      <c r="B18" s="40" t="s">
        <v>86</v>
      </c>
      <c r="C18" s="41" t="s">
        <v>87</v>
      </c>
      <c r="D18" s="45">
        <v>176.8</v>
      </c>
    </row>
    <row r="19" spans="1:4" ht="60" x14ac:dyDescent="0.25">
      <c r="A19" s="5"/>
      <c r="B19" s="40" t="s">
        <v>264</v>
      </c>
      <c r="C19" s="41" t="s">
        <v>95</v>
      </c>
      <c r="D19" s="45">
        <v>205.27</v>
      </c>
    </row>
    <row r="20" spans="1:4" x14ac:dyDescent="0.25">
      <c r="A20" s="5"/>
      <c r="B20" s="40" t="s">
        <v>24</v>
      </c>
      <c r="C20" s="41" t="s">
        <v>16</v>
      </c>
      <c r="D20" s="45">
        <v>75.239999999999995</v>
      </c>
    </row>
    <row r="21" spans="1:4" ht="30" x14ac:dyDescent="0.25">
      <c r="A21" s="5"/>
      <c r="B21" s="42" t="s">
        <v>2</v>
      </c>
      <c r="C21" s="43" t="s">
        <v>205</v>
      </c>
      <c r="D21" s="46">
        <v>82.25</v>
      </c>
    </row>
    <row r="22" spans="1:4" ht="15.75" thickBot="1" x14ac:dyDescent="0.3">
      <c r="A22" s="3"/>
      <c r="B22" s="19" t="s">
        <v>3</v>
      </c>
      <c r="C22" s="38" t="s">
        <v>17</v>
      </c>
      <c r="D22" s="47">
        <v>89.19</v>
      </c>
    </row>
    <row r="23" spans="1:4" ht="30" x14ac:dyDescent="0.25">
      <c r="A23" s="6" t="s">
        <v>78</v>
      </c>
      <c r="B23" s="20" t="s">
        <v>153</v>
      </c>
      <c r="C23" s="32" t="s">
        <v>16</v>
      </c>
      <c r="D23" s="21">
        <v>92</v>
      </c>
    </row>
    <row r="24" spans="1:4" ht="16.5" thickBot="1" x14ac:dyDescent="0.3">
      <c r="A24" s="7"/>
      <c r="B24" s="22" t="s">
        <v>160</v>
      </c>
      <c r="C24" s="39" t="s">
        <v>18</v>
      </c>
      <c r="D24" s="48">
        <v>108.5</v>
      </c>
    </row>
    <row r="25" spans="1:4" ht="31.5" x14ac:dyDescent="0.25">
      <c r="A25" s="5" t="s">
        <v>79</v>
      </c>
      <c r="B25" s="20" t="s">
        <v>290</v>
      </c>
      <c r="C25" s="32" t="s">
        <v>74</v>
      </c>
      <c r="D25" s="21">
        <v>404</v>
      </c>
    </row>
    <row r="26" spans="1:4" ht="31.5" x14ac:dyDescent="0.25">
      <c r="A26" s="2"/>
      <c r="B26" s="24" t="s">
        <v>96</v>
      </c>
      <c r="C26" s="33" t="s">
        <v>62</v>
      </c>
      <c r="D26" s="23">
        <v>26.48</v>
      </c>
    </row>
    <row r="27" spans="1:4" ht="15.75" thickBot="1" x14ac:dyDescent="0.3">
      <c r="A27" s="3"/>
      <c r="B27" s="19"/>
      <c r="C27" s="49" t="s">
        <v>230</v>
      </c>
      <c r="D27" s="50">
        <f>D26+D25+D24+D23+D22+D21+D20+D19+D17+D18+D16+D15+D14+D12+13:13</f>
        <v>1905.5000000000002</v>
      </c>
    </row>
  </sheetData>
  <customSheetViews>
    <customSheetView guid="{7D113E4B-2489-4A93-A066-E9128A217E1E}" state="hidden">
      <selection activeCell="E4" sqref="E4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7"/>
  <sheetViews>
    <sheetView topLeftCell="A19" workbookViewId="0">
      <selection sqref="A1:E27"/>
    </sheetView>
  </sheetViews>
  <sheetFormatPr defaultRowHeight="15" x14ac:dyDescent="0.25"/>
  <cols>
    <col min="1" max="1" width="16.85546875" customWidth="1"/>
    <col min="2" max="2" width="14.140625" customWidth="1"/>
    <col min="3" max="3" width="23.140625" customWidth="1"/>
    <col min="4" max="4" width="16.140625" customWidth="1"/>
    <col min="5" max="5" width="16.42578125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5" spans="2:5" x14ac:dyDescent="0.25">
      <c r="C5" t="s">
        <v>135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47.25" x14ac:dyDescent="0.25">
      <c r="B12" s="1" t="s">
        <v>76</v>
      </c>
      <c r="C12" s="25" t="s">
        <v>162</v>
      </c>
      <c r="D12" s="30" t="s">
        <v>48</v>
      </c>
      <c r="E12" s="26">
        <v>215.85</v>
      </c>
    </row>
    <row r="13" spans="2:5" ht="15.75" x14ac:dyDescent="0.25">
      <c r="B13" s="2"/>
      <c r="C13" s="27" t="s">
        <v>136</v>
      </c>
      <c r="D13" s="31" t="s">
        <v>13</v>
      </c>
      <c r="E13" s="28">
        <v>75.760000000000005</v>
      </c>
    </row>
    <row r="14" spans="2:5" ht="16.5" thickBot="1" x14ac:dyDescent="0.3">
      <c r="B14" s="2"/>
      <c r="C14" s="29" t="s">
        <v>281</v>
      </c>
      <c r="D14" s="31" t="s">
        <v>51</v>
      </c>
      <c r="E14" s="34">
        <v>128.77000000000001</v>
      </c>
    </row>
    <row r="15" spans="2:5" ht="15.75" thickBot="1" x14ac:dyDescent="0.3">
      <c r="B15" s="4" t="s">
        <v>5</v>
      </c>
      <c r="C15" s="17" t="s">
        <v>291</v>
      </c>
      <c r="D15" s="35" t="s">
        <v>44</v>
      </c>
      <c r="E15" s="36">
        <v>96</v>
      </c>
    </row>
    <row r="16" spans="2:5" ht="30" x14ac:dyDescent="0.25">
      <c r="B16" s="5" t="s">
        <v>77</v>
      </c>
      <c r="C16" s="18" t="s">
        <v>292</v>
      </c>
      <c r="D16" s="37" t="s">
        <v>35</v>
      </c>
      <c r="E16" s="44">
        <v>52.44</v>
      </c>
    </row>
    <row r="17" spans="2:5" ht="60" x14ac:dyDescent="0.25">
      <c r="B17" s="5"/>
      <c r="C17" s="40" t="s">
        <v>293</v>
      </c>
      <c r="D17" s="41" t="s">
        <v>199</v>
      </c>
      <c r="E17" s="45">
        <v>198.54</v>
      </c>
    </row>
    <row r="18" spans="2:5" x14ac:dyDescent="0.25">
      <c r="B18" s="5"/>
      <c r="C18" s="40" t="s">
        <v>295</v>
      </c>
      <c r="D18" s="41" t="s">
        <v>30</v>
      </c>
      <c r="E18" s="45">
        <v>196.94</v>
      </c>
    </row>
    <row r="19" spans="2:5" ht="30" x14ac:dyDescent="0.25">
      <c r="B19" s="5"/>
      <c r="C19" s="40" t="s">
        <v>294</v>
      </c>
      <c r="D19" s="41" t="s">
        <v>296</v>
      </c>
      <c r="E19" s="45">
        <v>167.2</v>
      </c>
    </row>
    <row r="20" spans="2:5" x14ac:dyDescent="0.25">
      <c r="B20" s="5"/>
      <c r="C20" s="40" t="s">
        <v>192</v>
      </c>
      <c r="D20" s="41" t="s">
        <v>16</v>
      </c>
      <c r="E20" s="45">
        <v>72</v>
      </c>
    </row>
    <row r="21" spans="2:5" ht="15.75" thickBot="1" x14ac:dyDescent="0.3">
      <c r="B21" s="3"/>
      <c r="C21" s="19" t="s">
        <v>3</v>
      </c>
      <c r="D21" s="38" t="s">
        <v>17</v>
      </c>
      <c r="E21" s="47">
        <v>89.19</v>
      </c>
    </row>
    <row r="22" spans="2:5" ht="30" x14ac:dyDescent="0.25">
      <c r="B22" s="6" t="s">
        <v>78</v>
      </c>
      <c r="C22" s="20" t="s">
        <v>103</v>
      </c>
      <c r="D22" s="32" t="s">
        <v>16</v>
      </c>
      <c r="E22" s="21">
        <v>92</v>
      </c>
    </row>
    <row r="23" spans="2:5" ht="16.5" thickBot="1" x14ac:dyDescent="0.3">
      <c r="B23" s="7"/>
      <c r="C23" s="22" t="s">
        <v>297</v>
      </c>
      <c r="D23" s="39" t="s">
        <v>53</v>
      </c>
      <c r="E23" s="48">
        <v>141</v>
      </c>
    </row>
    <row r="24" spans="2:5" ht="30" x14ac:dyDescent="0.25">
      <c r="B24" s="5" t="s">
        <v>79</v>
      </c>
      <c r="C24" s="20" t="s">
        <v>298</v>
      </c>
      <c r="D24" s="32" t="s">
        <v>74</v>
      </c>
      <c r="E24" s="21">
        <v>289.66000000000003</v>
      </c>
    </row>
    <row r="25" spans="2:5" ht="31.5" x14ac:dyDescent="0.25">
      <c r="B25" s="2"/>
      <c r="C25" s="57" t="s">
        <v>28</v>
      </c>
      <c r="D25" s="58" t="s">
        <v>13</v>
      </c>
      <c r="E25" s="59">
        <v>31.38</v>
      </c>
    </row>
    <row r="26" spans="2:5" ht="15.75" x14ac:dyDescent="0.25">
      <c r="B26" s="2"/>
      <c r="C26" s="57" t="s">
        <v>2</v>
      </c>
      <c r="D26" s="58" t="s">
        <v>205</v>
      </c>
      <c r="E26" s="59">
        <v>82.25</v>
      </c>
    </row>
    <row r="27" spans="2:5" ht="15.75" thickBot="1" x14ac:dyDescent="0.3">
      <c r="B27" s="3"/>
      <c r="C27" s="19"/>
      <c r="D27" s="49" t="s">
        <v>315</v>
      </c>
      <c r="E27" s="50">
        <f>E26+E25+E24+E23+E22+E21++E20+E19+E18+E17+E16+E15+E14+E13+E12</f>
        <v>1928.98</v>
      </c>
    </row>
  </sheetData>
  <customSheetViews>
    <customSheetView guid="{7D113E4B-2489-4A93-A066-E9128A217E1E}" topLeftCell="A19">
      <selection sqref="A1:E2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workbookViewId="0">
      <selection sqref="A1:D26"/>
    </sheetView>
  </sheetViews>
  <sheetFormatPr defaultRowHeight="15" x14ac:dyDescent="0.25"/>
  <cols>
    <col min="1" max="1" width="19.7109375" customWidth="1"/>
    <col min="2" max="2" width="29.7109375" customWidth="1"/>
    <col min="3" max="3" width="17.7109375" customWidth="1"/>
    <col min="4" max="4" width="19.5703125" customWidth="1"/>
  </cols>
  <sheetData>
    <row r="1" spans="1:4" x14ac:dyDescent="0.25">
      <c r="A1" t="s">
        <v>7</v>
      </c>
    </row>
    <row r="2" spans="1:4" x14ac:dyDescent="0.25">
      <c r="A2" t="s">
        <v>32</v>
      </c>
    </row>
    <row r="3" spans="1:4" x14ac:dyDescent="0.25">
      <c r="A3" t="s">
        <v>33</v>
      </c>
    </row>
    <row r="6" spans="1:4" x14ac:dyDescent="0.25">
      <c r="B6" t="s">
        <v>125</v>
      </c>
    </row>
    <row r="8" spans="1:4" x14ac:dyDescent="0.25">
      <c r="A8" s="10" t="s">
        <v>4</v>
      </c>
      <c r="B8" s="12" t="s">
        <v>39</v>
      </c>
      <c r="C8" s="10"/>
      <c r="D8" s="11"/>
    </row>
    <row r="9" spans="1:4" ht="15.75" thickBot="1" x14ac:dyDescent="0.3"/>
    <row r="10" spans="1:4" ht="15.75" thickBot="1" x14ac:dyDescent="0.3">
      <c r="A10" s="8">
        <v>10</v>
      </c>
      <c r="B10" s="9" t="s">
        <v>1</v>
      </c>
      <c r="C10" s="15" t="s">
        <v>11</v>
      </c>
      <c r="D10" s="16" t="s">
        <v>12</v>
      </c>
    </row>
    <row r="11" spans="1:4" ht="15.75" thickBot="1" x14ac:dyDescent="0.3">
      <c r="A11" s="13"/>
      <c r="B11" s="14"/>
      <c r="C11" s="14" t="s">
        <v>9</v>
      </c>
      <c r="D11" s="14" t="s">
        <v>10</v>
      </c>
    </row>
    <row r="12" spans="1:4" ht="31.5" x14ac:dyDescent="0.25">
      <c r="A12" s="1" t="s">
        <v>40</v>
      </c>
      <c r="B12" s="25" t="s">
        <v>126</v>
      </c>
      <c r="C12" s="30" t="s">
        <v>48</v>
      </c>
      <c r="D12" s="26">
        <v>214.8</v>
      </c>
    </row>
    <row r="13" spans="1:4" ht="15.75" x14ac:dyDescent="0.25">
      <c r="A13" s="2"/>
      <c r="B13" s="27" t="s">
        <v>26</v>
      </c>
      <c r="C13" s="31" t="s">
        <v>13</v>
      </c>
      <c r="D13" s="28">
        <v>74.58</v>
      </c>
    </row>
    <row r="14" spans="1:4" ht="16.5" thickBot="1" x14ac:dyDescent="0.3">
      <c r="A14" s="2"/>
      <c r="B14" s="29" t="s">
        <v>299</v>
      </c>
      <c r="C14" s="31" t="s">
        <v>14</v>
      </c>
      <c r="D14" s="34">
        <v>111.68</v>
      </c>
    </row>
    <row r="15" spans="1:4" ht="15.75" thickBot="1" x14ac:dyDescent="0.3">
      <c r="A15" s="4" t="s">
        <v>5</v>
      </c>
      <c r="B15" s="17" t="s">
        <v>20</v>
      </c>
      <c r="C15" s="35" t="s">
        <v>115</v>
      </c>
      <c r="D15" s="36">
        <v>84.8</v>
      </c>
    </row>
    <row r="16" spans="1:4" x14ac:dyDescent="0.25">
      <c r="A16" s="5" t="s">
        <v>41</v>
      </c>
      <c r="B16" s="18" t="s">
        <v>300</v>
      </c>
      <c r="C16" s="37" t="s">
        <v>35</v>
      </c>
      <c r="D16" s="44">
        <v>46.02</v>
      </c>
    </row>
    <row r="17" spans="1:4" ht="45" x14ac:dyDescent="0.25">
      <c r="A17" s="5"/>
      <c r="B17" s="40" t="s">
        <v>301</v>
      </c>
      <c r="C17" s="41" t="s">
        <v>199</v>
      </c>
      <c r="D17" s="45">
        <v>70.02</v>
      </c>
    </row>
    <row r="18" spans="1:4" ht="30" x14ac:dyDescent="0.25">
      <c r="A18" s="5"/>
      <c r="B18" s="40" t="s">
        <v>303</v>
      </c>
      <c r="C18" s="41" t="s">
        <v>304</v>
      </c>
      <c r="D18" s="45">
        <v>150.93</v>
      </c>
    </row>
    <row r="19" spans="1:4" ht="45" x14ac:dyDescent="0.25">
      <c r="A19" s="5"/>
      <c r="B19" s="40" t="s">
        <v>302</v>
      </c>
      <c r="C19" s="41" t="s">
        <v>212</v>
      </c>
      <c r="D19" s="45">
        <v>165.79</v>
      </c>
    </row>
    <row r="20" spans="1:4" x14ac:dyDescent="0.25">
      <c r="A20" s="5"/>
      <c r="B20" s="42" t="s">
        <v>141</v>
      </c>
      <c r="C20" s="43" t="s">
        <v>16</v>
      </c>
      <c r="D20" s="46">
        <v>68.2</v>
      </c>
    </row>
    <row r="21" spans="1:4" x14ac:dyDescent="0.25">
      <c r="A21" s="5"/>
      <c r="B21" s="40" t="s">
        <v>2</v>
      </c>
      <c r="C21" s="41" t="s">
        <v>205</v>
      </c>
      <c r="D21" s="45">
        <v>82.25</v>
      </c>
    </row>
    <row r="22" spans="1:4" ht="15.75" thickBot="1" x14ac:dyDescent="0.3">
      <c r="A22" s="3"/>
      <c r="B22" s="19" t="s">
        <v>3</v>
      </c>
      <c r="C22" s="38" t="s">
        <v>17</v>
      </c>
      <c r="D22" s="47">
        <v>89.19</v>
      </c>
    </row>
    <row r="23" spans="1:4" ht="30.75" thickBot="1" x14ac:dyDescent="0.3">
      <c r="A23" s="6" t="s">
        <v>42</v>
      </c>
      <c r="B23" s="20" t="s">
        <v>260</v>
      </c>
      <c r="C23" s="32" t="s">
        <v>16</v>
      </c>
      <c r="D23" s="21">
        <v>92</v>
      </c>
    </row>
    <row r="24" spans="1:4" ht="31.5" x14ac:dyDescent="0.25">
      <c r="A24" s="5" t="s">
        <v>6</v>
      </c>
      <c r="B24" s="20" t="s">
        <v>305</v>
      </c>
      <c r="C24" s="32" t="s">
        <v>71</v>
      </c>
      <c r="D24" s="21">
        <v>408.2</v>
      </c>
    </row>
    <row r="25" spans="1:4" ht="15.75" x14ac:dyDescent="0.25">
      <c r="A25" s="2"/>
      <c r="B25" s="24" t="s">
        <v>75</v>
      </c>
      <c r="C25" s="33" t="s">
        <v>13</v>
      </c>
      <c r="D25" s="23">
        <v>24.1</v>
      </c>
    </row>
    <row r="26" spans="1:4" ht="15.75" thickBot="1" x14ac:dyDescent="0.3">
      <c r="A26" s="3"/>
      <c r="B26" s="19"/>
      <c r="C26" s="49" t="s">
        <v>315</v>
      </c>
      <c r="D26" s="50">
        <f>+D25+D24+D23+D22+D21+D20+D19+D18+D17+D16+D15+D14+D13+D12</f>
        <v>1682.56</v>
      </c>
    </row>
  </sheetData>
  <customSheetViews>
    <customSheetView guid="{7D113E4B-2489-4A93-A066-E9128A217E1E}">
      <selection sqref="A1:D2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workbookViewId="0">
      <selection activeCell="D31" sqref="D31"/>
    </sheetView>
  </sheetViews>
  <sheetFormatPr defaultRowHeight="15" x14ac:dyDescent="0.25"/>
  <cols>
    <col min="1" max="1" width="17.85546875" customWidth="1"/>
    <col min="2" max="2" width="30" customWidth="1"/>
    <col min="3" max="3" width="16.140625" customWidth="1"/>
    <col min="4" max="4" width="18.28515625" customWidth="1"/>
  </cols>
  <sheetData>
    <row r="1" spans="1:4" x14ac:dyDescent="0.25">
      <c r="A1" t="s">
        <v>7</v>
      </c>
    </row>
    <row r="2" spans="1:4" x14ac:dyDescent="0.25">
      <c r="A2" t="s">
        <v>32</v>
      </c>
    </row>
    <row r="3" spans="1:4" x14ac:dyDescent="0.25">
      <c r="A3" t="s">
        <v>33</v>
      </c>
    </row>
    <row r="5" spans="1:4" x14ac:dyDescent="0.25">
      <c r="B5" t="s">
        <v>113</v>
      </c>
    </row>
    <row r="8" spans="1:4" x14ac:dyDescent="0.25">
      <c r="A8" s="10" t="s">
        <v>4</v>
      </c>
      <c r="B8" s="12" t="s">
        <v>39</v>
      </c>
      <c r="C8" s="10"/>
      <c r="D8" s="11"/>
    </row>
    <row r="9" spans="1:4" ht="15.75" thickBot="1" x14ac:dyDescent="0.3"/>
    <row r="10" spans="1:4" ht="15.75" thickBot="1" x14ac:dyDescent="0.3">
      <c r="A10" s="8">
        <v>10</v>
      </c>
      <c r="B10" s="9" t="s">
        <v>1</v>
      </c>
      <c r="C10" s="15" t="s">
        <v>11</v>
      </c>
      <c r="D10" s="16" t="s">
        <v>12</v>
      </c>
    </row>
    <row r="11" spans="1:4" ht="15.75" thickBot="1" x14ac:dyDescent="0.3">
      <c r="A11" s="13"/>
      <c r="B11" s="14"/>
      <c r="C11" s="14" t="s">
        <v>9</v>
      </c>
      <c r="D11" s="14" t="s">
        <v>10</v>
      </c>
    </row>
    <row r="12" spans="1:4" ht="47.25" x14ac:dyDescent="0.25">
      <c r="A12" s="1" t="s">
        <v>76</v>
      </c>
      <c r="B12" s="25" t="s">
        <v>306</v>
      </c>
      <c r="C12" s="30" t="s">
        <v>307</v>
      </c>
      <c r="D12" s="26">
        <v>225.9</v>
      </c>
    </row>
    <row r="13" spans="1:4" ht="15.75" x14ac:dyDescent="0.25">
      <c r="A13" s="2"/>
      <c r="B13" s="27" t="s">
        <v>308</v>
      </c>
      <c r="C13" s="31" t="s">
        <v>309</v>
      </c>
      <c r="D13" s="28">
        <v>96.3</v>
      </c>
    </row>
    <row r="14" spans="1:4" ht="16.5" thickBot="1" x14ac:dyDescent="0.3">
      <c r="A14" s="2"/>
      <c r="B14" s="29" t="s">
        <v>117</v>
      </c>
      <c r="C14" s="31" t="s">
        <v>51</v>
      </c>
      <c r="D14" s="34">
        <v>128.77000000000001</v>
      </c>
    </row>
    <row r="15" spans="1:4" ht="15.75" thickBot="1" x14ac:dyDescent="0.3">
      <c r="A15" s="4" t="s">
        <v>5</v>
      </c>
      <c r="B15" s="17" t="s">
        <v>137</v>
      </c>
      <c r="C15" s="35" t="s">
        <v>44</v>
      </c>
      <c r="D15" s="36">
        <v>47</v>
      </c>
    </row>
    <row r="16" spans="1:4" x14ac:dyDescent="0.25">
      <c r="A16" s="5" t="s">
        <v>77</v>
      </c>
      <c r="B16" s="18" t="s">
        <v>310</v>
      </c>
      <c r="C16" s="37" t="s">
        <v>35</v>
      </c>
      <c r="D16" s="44">
        <v>31.38</v>
      </c>
    </row>
    <row r="17" spans="1:4" ht="30" x14ac:dyDescent="0.25">
      <c r="A17" s="5"/>
      <c r="B17" s="40" t="s">
        <v>311</v>
      </c>
      <c r="C17" s="41" t="s">
        <v>55</v>
      </c>
      <c r="D17" s="45">
        <v>126.35</v>
      </c>
    </row>
    <row r="18" spans="1:4" x14ac:dyDescent="0.25">
      <c r="A18" s="5"/>
      <c r="B18" s="40" t="s">
        <v>262</v>
      </c>
      <c r="C18" s="41" t="s">
        <v>69</v>
      </c>
      <c r="D18" s="45">
        <v>129.44</v>
      </c>
    </row>
    <row r="19" spans="1:4" x14ac:dyDescent="0.25">
      <c r="A19" s="5"/>
      <c r="B19" s="40" t="s">
        <v>312</v>
      </c>
      <c r="C19" s="41" t="s">
        <v>74</v>
      </c>
      <c r="D19" s="45">
        <v>202.86</v>
      </c>
    </row>
    <row r="20" spans="1:4" x14ac:dyDescent="0.25">
      <c r="A20" s="5"/>
      <c r="B20" s="40" t="s">
        <v>90</v>
      </c>
      <c r="C20" s="41" t="s">
        <v>16</v>
      </c>
      <c r="D20" s="45">
        <v>39.47</v>
      </c>
    </row>
    <row r="21" spans="1:4" ht="15.75" thickBot="1" x14ac:dyDescent="0.3">
      <c r="A21" s="3"/>
      <c r="B21" s="19" t="s">
        <v>3</v>
      </c>
      <c r="C21" s="38" t="s">
        <v>17</v>
      </c>
      <c r="D21" s="47">
        <v>89.19</v>
      </c>
    </row>
    <row r="22" spans="1:4" ht="30" x14ac:dyDescent="0.25">
      <c r="A22" s="6" t="s">
        <v>78</v>
      </c>
      <c r="B22" s="20" t="s">
        <v>153</v>
      </c>
      <c r="C22" s="32" t="s">
        <v>16</v>
      </c>
      <c r="D22" s="21">
        <v>92</v>
      </c>
    </row>
    <row r="23" spans="1:4" ht="16.5" thickBot="1" x14ac:dyDescent="0.3">
      <c r="A23" s="7"/>
      <c r="B23" s="22" t="s">
        <v>313</v>
      </c>
      <c r="C23" s="39" t="s">
        <v>18</v>
      </c>
      <c r="D23" s="48">
        <v>66.2</v>
      </c>
    </row>
    <row r="24" spans="1:4" ht="15.75" x14ac:dyDescent="0.25">
      <c r="A24" s="5" t="s">
        <v>79</v>
      </c>
      <c r="B24" s="20" t="s">
        <v>314</v>
      </c>
      <c r="C24" s="32" t="s">
        <v>101</v>
      </c>
      <c r="D24" s="21">
        <v>105</v>
      </c>
    </row>
    <row r="25" spans="1:4" ht="15.75" x14ac:dyDescent="0.25">
      <c r="A25" s="5"/>
      <c r="B25" s="54" t="s">
        <v>88</v>
      </c>
      <c r="C25" s="55" t="s">
        <v>89</v>
      </c>
      <c r="D25" s="56">
        <v>128.1</v>
      </c>
    </row>
    <row r="26" spans="1:4" ht="15.75" x14ac:dyDescent="0.25">
      <c r="A26" s="5"/>
      <c r="B26" s="54" t="s">
        <v>2</v>
      </c>
      <c r="C26" s="55" t="s">
        <v>205</v>
      </c>
      <c r="D26" s="56">
        <v>82.25</v>
      </c>
    </row>
    <row r="27" spans="1:4" ht="15.75" x14ac:dyDescent="0.25">
      <c r="A27" s="2"/>
      <c r="B27" s="24" t="s">
        <v>96</v>
      </c>
      <c r="C27" s="33" t="s">
        <v>62</v>
      </c>
      <c r="D27" s="23">
        <v>26.48</v>
      </c>
    </row>
    <row r="28" spans="1:4" ht="15.75" thickBot="1" x14ac:dyDescent="0.3">
      <c r="A28" s="3"/>
      <c r="B28" s="19"/>
      <c r="C28" s="49" t="s">
        <v>315</v>
      </c>
      <c r="D28" s="50">
        <f>D27+D26+D25+D24+D23+D22+D21+D20+D19+D17+D12+D18+D16+D15+D14+D13</f>
        <v>1616.6900000000003</v>
      </c>
    </row>
  </sheetData>
  <customSheetViews>
    <customSheetView guid="{7D113E4B-2489-4A93-A066-E9128A217E1E}">
      <selection activeCell="D31" sqref="D31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opLeftCell="A13" workbookViewId="0">
      <selection sqref="A1:D21"/>
    </sheetView>
  </sheetViews>
  <sheetFormatPr defaultRowHeight="15" x14ac:dyDescent="0.25"/>
  <cols>
    <col min="1" max="1" width="15.5703125" customWidth="1"/>
    <col min="2" max="2" width="25.140625" customWidth="1"/>
    <col min="3" max="3" width="17.42578125" customWidth="1"/>
    <col min="4" max="4" width="13.5703125" customWidth="1"/>
  </cols>
  <sheetData>
    <row r="1" spans="1:4" x14ac:dyDescent="0.25">
      <c r="B1" t="s">
        <v>112</v>
      </c>
    </row>
    <row r="3" spans="1:4" x14ac:dyDescent="0.25">
      <c r="A3" s="10" t="s">
        <v>4</v>
      </c>
      <c r="B3" s="12" t="s">
        <v>39</v>
      </c>
      <c r="C3" s="10"/>
      <c r="D3" s="11"/>
    </row>
    <row r="4" spans="1:4" ht="15.75" thickBot="1" x14ac:dyDescent="0.3"/>
    <row r="5" spans="1:4" ht="15.75" thickBot="1" x14ac:dyDescent="0.3">
      <c r="A5" s="8">
        <v>10</v>
      </c>
      <c r="B5" s="9" t="s">
        <v>1</v>
      </c>
      <c r="C5" s="15" t="s">
        <v>11</v>
      </c>
      <c r="D5" s="16" t="s">
        <v>12</v>
      </c>
    </row>
    <row r="6" spans="1:4" ht="15.75" thickBot="1" x14ac:dyDescent="0.3">
      <c r="A6" s="13"/>
      <c r="B6" s="14"/>
      <c r="C6" s="14" t="s">
        <v>9</v>
      </c>
      <c r="D6" s="14" t="s">
        <v>10</v>
      </c>
    </row>
    <row r="7" spans="1:4" ht="31.5" x14ac:dyDescent="0.25">
      <c r="A7" s="1" t="s">
        <v>76</v>
      </c>
      <c r="B7" s="25" t="s">
        <v>63</v>
      </c>
      <c r="C7" s="30" t="s">
        <v>48</v>
      </c>
      <c r="D7" s="26">
        <v>186.3</v>
      </c>
    </row>
    <row r="8" spans="1:4" ht="15.75" x14ac:dyDescent="0.25">
      <c r="A8" s="2"/>
      <c r="B8" s="27" t="s">
        <v>49</v>
      </c>
      <c r="C8" s="31" t="s">
        <v>13</v>
      </c>
      <c r="D8" s="28">
        <v>75.760000000000005</v>
      </c>
    </row>
    <row r="9" spans="1:4" ht="16.5" thickBot="1" x14ac:dyDescent="0.3">
      <c r="A9" s="2"/>
      <c r="B9" s="29" t="s">
        <v>8</v>
      </c>
      <c r="C9" s="31" t="s">
        <v>14</v>
      </c>
      <c r="D9" s="34">
        <v>111.68</v>
      </c>
    </row>
    <row r="10" spans="1:4" ht="15.75" thickBot="1" x14ac:dyDescent="0.3">
      <c r="A10" s="4" t="s">
        <v>5</v>
      </c>
      <c r="B10" s="17" t="s">
        <v>20</v>
      </c>
      <c r="C10" s="35" t="s">
        <v>115</v>
      </c>
      <c r="D10" s="36">
        <v>84.8</v>
      </c>
    </row>
    <row r="11" spans="1:4" ht="30" x14ac:dyDescent="0.25">
      <c r="A11" s="5" t="s">
        <v>77</v>
      </c>
      <c r="B11" s="18" t="s">
        <v>253</v>
      </c>
      <c r="C11" s="37" t="s">
        <v>53</v>
      </c>
      <c r="D11" s="44">
        <v>49.65</v>
      </c>
    </row>
    <row r="12" spans="1:4" ht="45" x14ac:dyDescent="0.25">
      <c r="A12" s="5"/>
      <c r="B12" s="40" t="s">
        <v>254</v>
      </c>
      <c r="C12" s="41" t="s">
        <v>55</v>
      </c>
      <c r="D12" s="45">
        <v>114.56</v>
      </c>
    </row>
    <row r="13" spans="1:4" ht="45" x14ac:dyDescent="0.25">
      <c r="A13" s="5"/>
      <c r="B13" s="40" t="s">
        <v>185</v>
      </c>
      <c r="C13" s="41" t="s">
        <v>106</v>
      </c>
      <c r="D13" s="45">
        <v>201.98</v>
      </c>
    </row>
    <row r="14" spans="1:4" x14ac:dyDescent="0.25">
      <c r="A14" s="5"/>
      <c r="B14" s="40" t="s">
        <v>57</v>
      </c>
      <c r="C14" s="41" t="s">
        <v>16</v>
      </c>
      <c r="D14" s="45">
        <v>71.52</v>
      </c>
    </row>
    <row r="15" spans="1:4" ht="15.75" thickBot="1" x14ac:dyDescent="0.3">
      <c r="A15" s="3"/>
      <c r="B15" s="19" t="s">
        <v>3</v>
      </c>
      <c r="C15" s="38" t="s">
        <v>17</v>
      </c>
      <c r="D15" s="47">
        <v>89.19</v>
      </c>
    </row>
    <row r="16" spans="1:4" ht="30" x14ac:dyDescent="0.25">
      <c r="A16" s="6" t="s">
        <v>78</v>
      </c>
      <c r="B16" s="20" t="s">
        <v>103</v>
      </c>
      <c r="C16" s="32" t="s">
        <v>16</v>
      </c>
      <c r="D16" s="21">
        <v>92</v>
      </c>
    </row>
    <row r="17" spans="1:4" ht="16.5" thickBot="1" x14ac:dyDescent="0.3">
      <c r="A17" s="7"/>
      <c r="B17" s="22" t="s">
        <v>123</v>
      </c>
      <c r="C17" s="39" t="s">
        <v>255</v>
      </c>
      <c r="D17" s="48">
        <v>166.8</v>
      </c>
    </row>
    <row r="18" spans="1:4" ht="15.75" x14ac:dyDescent="0.25">
      <c r="A18" s="5" t="s">
        <v>79</v>
      </c>
      <c r="B18" s="20" t="s">
        <v>251</v>
      </c>
      <c r="C18" s="32" t="s">
        <v>74</v>
      </c>
      <c r="D18" s="21">
        <v>289.66000000000003</v>
      </c>
    </row>
    <row r="19" spans="1:4" ht="15.75" x14ac:dyDescent="0.25">
      <c r="A19" s="5"/>
      <c r="B19" s="54" t="s">
        <v>2</v>
      </c>
      <c r="C19" s="55" t="s">
        <v>46</v>
      </c>
      <c r="D19" s="56">
        <v>58.81</v>
      </c>
    </row>
    <row r="20" spans="1:4" ht="31.5" x14ac:dyDescent="0.25">
      <c r="A20" s="2"/>
      <c r="B20" s="24" t="s">
        <v>256</v>
      </c>
      <c r="C20" s="33" t="s">
        <v>13</v>
      </c>
      <c r="D20" s="23">
        <v>28.7</v>
      </c>
    </row>
    <row r="21" spans="1:4" ht="15.75" thickBot="1" x14ac:dyDescent="0.3">
      <c r="A21" s="3"/>
      <c r="B21" s="19"/>
      <c r="C21" s="49" t="s">
        <v>315</v>
      </c>
      <c r="D21" s="50">
        <f>D20+D19+D18+D17+D16+D15+D14+D13+D12+D11+D10+D9+D8+D7</f>
        <v>1621.41</v>
      </c>
    </row>
  </sheetData>
  <customSheetViews>
    <customSheetView guid="{7D113E4B-2489-4A93-A066-E9128A217E1E}" topLeftCell="A13">
      <selection sqref="A1:D21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workbookViewId="0">
      <selection sqref="A1:D23"/>
    </sheetView>
  </sheetViews>
  <sheetFormatPr defaultRowHeight="15" x14ac:dyDescent="0.25"/>
  <cols>
    <col min="1" max="1" width="15.42578125" customWidth="1"/>
    <col min="2" max="2" width="39.85546875" customWidth="1"/>
    <col min="3" max="3" width="14.28515625" customWidth="1"/>
    <col min="4" max="4" width="12.7109375" customWidth="1"/>
  </cols>
  <sheetData>
    <row r="1" spans="1:4" x14ac:dyDescent="0.25">
      <c r="B1" t="s">
        <v>111</v>
      </c>
    </row>
    <row r="4" spans="1:4" x14ac:dyDescent="0.25">
      <c r="A4" s="10" t="s">
        <v>4</v>
      </c>
      <c r="B4" s="12" t="s">
        <v>39</v>
      </c>
      <c r="C4" s="10"/>
      <c r="D4" s="11"/>
    </row>
    <row r="5" spans="1:4" ht="15.75" thickBot="1" x14ac:dyDescent="0.3"/>
    <row r="6" spans="1:4" ht="15.75" thickBot="1" x14ac:dyDescent="0.3">
      <c r="A6" s="8">
        <v>10</v>
      </c>
      <c r="B6" s="9" t="s">
        <v>1</v>
      </c>
      <c r="C6" s="15" t="s">
        <v>11</v>
      </c>
      <c r="D6" s="16" t="s">
        <v>12</v>
      </c>
    </row>
    <row r="7" spans="1:4" ht="15.75" thickBot="1" x14ac:dyDescent="0.3">
      <c r="A7" s="13"/>
      <c r="B7" s="14"/>
      <c r="C7" s="14" t="s">
        <v>9</v>
      </c>
      <c r="D7" s="14" t="s">
        <v>10</v>
      </c>
    </row>
    <row r="8" spans="1:4" ht="31.5" x14ac:dyDescent="0.25">
      <c r="A8" s="1" t="s">
        <v>76</v>
      </c>
      <c r="B8" s="25" t="s">
        <v>201</v>
      </c>
      <c r="C8" s="30" t="s">
        <v>48</v>
      </c>
      <c r="D8" s="26">
        <v>214.8</v>
      </c>
    </row>
    <row r="9" spans="1:4" ht="15.75" x14ac:dyDescent="0.25">
      <c r="A9" s="2"/>
      <c r="B9" s="27" t="s">
        <v>81</v>
      </c>
      <c r="C9" s="31" t="s">
        <v>13</v>
      </c>
      <c r="D9" s="28">
        <v>74.58</v>
      </c>
    </row>
    <row r="10" spans="1:4" ht="16.5" thickBot="1" x14ac:dyDescent="0.3">
      <c r="A10" s="2"/>
      <c r="B10" s="29" t="s">
        <v>202</v>
      </c>
      <c r="C10" s="31" t="s">
        <v>51</v>
      </c>
      <c r="D10" s="34">
        <v>128.77000000000001</v>
      </c>
    </row>
    <row r="11" spans="1:4" ht="15.75" thickBot="1" x14ac:dyDescent="0.3">
      <c r="A11" s="4" t="s">
        <v>5</v>
      </c>
      <c r="B11" s="17" t="s">
        <v>137</v>
      </c>
      <c r="C11" s="35" t="s">
        <v>44</v>
      </c>
      <c r="D11" s="36">
        <v>47</v>
      </c>
    </row>
    <row r="12" spans="1:4" ht="30" x14ac:dyDescent="0.25">
      <c r="A12" s="5" t="s">
        <v>77</v>
      </c>
      <c r="B12" s="18" t="s">
        <v>84</v>
      </c>
      <c r="C12" s="37" t="s">
        <v>53</v>
      </c>
      <c r="D12" s="44">
        <v>42.85</v>
      </c>
    </row>
    <row r="13" spans="1:4" ht="30" x14ac:dyDescent="0.25">
      <c r="A13" s="5"/>
      <c r="B13" s="40" t="s">
        <v>257</v>
      </c>
      <c r="C13" s="41" t="s">
        <v>199</v>
      </c>
      <c r="D13" s="45">
        <v>85.97</v>
      </c>
    </row>
    <row r="14" spans="1:4" x14ac:dyDescent="0.25">
      <c r="A14" s="5"/>
      <c r="B14" s="40" t="s">
        <v>258</v>
      </c>
      <c r="C14" s="41" t="s">
        <v>87</v>
      </c>
      <c r="D14" s="45">
        <v>123.51</v>
      </c>
    </row>
    <row r="15" spans="1:4" ht="30" x14ac:dyDescent="0.25">
      <c r="A15" s="5"/>
      <c r="B15" s="40" t="s">
        <v>259</v>
      </c>
      <c r="C15" s="41" t="s">
        <v>95</v>
      </c>
      <c r="D15" s="45">
        <v>165.79</v>
      </c>
    </row>
    <row r="16" spans="1:4" x14ac:dyDescent="0.25">
      <c r="A16" s="5"/>
      <c r="B16" s="40" t="s">
        <v>152</v>
      </c>
      <c r="C16" s="41" t="s">
        <v>16</v>
      </c>
      <c r="D16" s="45">
        <v>103.14</v>
      </c>
    </row>
    <row r="17" spans="1:4" x14ac:dyDescent="0.25">
      <c r="A17" s="5"/>
      <c r="B17" s="42" t="s">
        <v>2</v>
      </c>
      <c r="C17" s="43" t="s">
        <v>19</v>
      </c>
      <c r="D17" s="46">
        <v>70.569999999999993</v>
      </c>
    </row>
    <row r="18" spans="1:4" ht="15.75" thickBot="1" x14ac:dyDescent="0.3">
      <c r="A18" s="3"/>
      <c r="B18" s="19" t="s">
        <v>3</v>
      </c>
      <c r="C18" s="38" t="s">
        <v>17</v>
      </c>
      <c r="D18" s="47">
        <v>89.19</v>
      </c>
    </row>
    <row r="19" spans="1:4" ht="30.75" thickBot="1" x14ac:dyDescent="0.3">
      <c r="A19" s="6" t="s">
        <v>78</v>
      </c>
      <c r="B19" s="20" t="s">
        <v>260</v>
      </c>
      <c r="C19" s="32" t="s">
        <v>16</v>
      </c>
      <c r="D19" s="21">
        <v>92</v>
      </c>
    </row>
    <row r="20" spans="1:4" ht="15.75" x14ac:dyDescent="0.25">
      <c r="A20" s="5" t="s">
        <v>79</v>
      </c>
      <c r="B20" s="20" t="s">
        <v>166</v>
      </c>
      <c r="C20" s="32" t="s">
        <v>44</v>
      </c>
      <c r="D20" s="21">
        <v>220</v>
      </c>
    </row>
    <row r="21" spans="1:4" ht="15.75" x14ac:dyDescent="0.25">
      <c r="A21" s="2"/>
      <c r="B21" s="24" t="s">
        <v>28</v>
      </c>
      <c r="C21" s="33" t="s">
        <v>13</v>
      </c>
      <c r="D21" s="23">
        <v>31.38</v>
      </c>
    </row>
    <row r="22" spans="1:4" ht="15.75" x14ac:dyDescent="0.25">
      <c r="A22" s="2"/>
      <c r="B22" s="24"/>
      <c r="C22" s="33"/>
      <c r="D22" s="23"/>
    </row>
    <row r="23" spans="1:4" ht="15.75" thickBot="1" x14ac:dyDescent="0.3">
      <c r="A23" s="3"/>
      <c r="B23" s="19"/>
      <c r="C23" s="49" t="s">
        <v>316</v>
      </c>
      <c r="D23" s="50">
        <f>D21+D20+D19+D18+D17+D16+D15+D14+D13+D12+D11+D10+D9+D8</f>
        <v>1489.5499999999997</v>
      </c>
    </row>
  </sheetData>
  <customSheetViews>
    <customSheetView guid="{7D113E4B-2489-4A93-A066-E9128A217E1E}">
      <selection sqref="A1:D23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F25"/>
  <sheetViews>
    <sheetView workbookViewId="0">
      <selection activeCell="B1" sqref="B1:F25"/>
    </sheetView>
  </sheetViews>
  <sheetFormatPr defaultRowHeight="15" x14ac:dyDescent="0.25"/>
  <cols>
    <col min="2" max="2" width="12.7109375" customWidth="1"/>
    <col min="3" max="3" width="24" customWidth="1"/>
    <col min="4" max="4" width="27" customWidth="1"/>
    <col min="5" max="5" width="10.7109375" customWidth="1"/>
    <col min="6" max="6" width="12.28515625" customWidth="1"/>
  </cols>
  <sheetData>
    <row r="1" spans="3:6" x14ac:dyDescent="0.25">
      <c r="C1" t="s">
        <v>33</v>
      </c>
    </row>
    <row r="4" spans="3:6" x14ac:dyDescent="0.25">
      <c r="D4" t="s">
        <v>110</v>
      </c>
    </row>
    <row r="6" spans="3:6" x14ac:dyDescent="0.25">
      <c r="C6" s="10" t="s">
        <v>4</v>
      </c>
      <c r="D6" s="12" t="s">
        <v>39</v>
      </c>
      <c r="E6" s="10"/>
      <c r="F6" s="11"/>
    </row>
    <row r="7" spans="3:6" ht="15.75" thickBot="1" x14ac:dyDescent="0.3"/>
    <row r="8" spans="3:6" ht="15.75" thickBot="1" x14ac:dyDescent="0.3">
      <c r="C8" s="8">
        <v>10</v>
      </c>
      <c r="D8" s="9" t="s">
        <v>1</v>
      </c>
      <c r="E8" s="15" t="s">
        <v>11</v>
      </c>
      <c r="F8" s="16" t="s">
        <v>12</v>
      </c>
    </row>
    <row r="9" spans="3:6" ht="15.75" thickBot="1" x14ac:dyDescent="0.3">
      <c r="C9" s="13"/>
      <c r="D9" s="14"/>
      <c r="E9" s="14" t="s">
        <v>9</v>
      </c>
      <c r="F9" s="14" t="s">
        <v>10</v>
      </c>
    </row>
    <row r="10" spans="3:6" ht="47.25" x14ac:dyDescent="0.25">
      <c r="C10" s="1" t="s">
        <v>76</v>
      </c>
      <c r="D10" s="25" t="s">
        <v>25</v>
      </c>
      <c r="E10" s="30" t="s">
        <v>48</v>
      </c>
      <c r="F10" s="26">
        <v>238.71</v>
      </c>
    </row>
    <row r="11" spans="3:6" ht="15.75" x14ac:dyDescent="0.25">
      <c r="C11" s="2"/>
      <c r="D11" s="27" t="s">
        <v>209</v>
      </c>
      <c r="E11" s="31" t="s">
        <v>13</v>
      </c>
      <c r="F11" s="28">
        <v>90.78</v>
      </c>
    </row>
    <row r="12" spans="3:6" ht="16.5" thickBot="1" x14ac:dyDescent="0.3">
      <c r="C12" s="2"/>
      <c r="D12" s="29" t="s">
        <v>8</v>
      </c>
      <c r="E12" s="31" t="s">
        <v>14</v>
      </c>
      <c r="F12" s="34">
        <v>111.68</v>
      </c>
    </row>
    <row r="13" spans="3:6" ht="15.75" thickBot="1" x14ac:dyDescent="0.3">
      <c r="C13" s="4" t="s">
        <v>5</v>
      </c>
      <c r="D13" s="17" t="s">
        <v>20</v>
      </c>
      <c r="E13" s="35" t="s">
        <v>115</v>
      </c>
      <c r="F13" s="36">
        <v>84.8</v>
      </c>
    </row>
    <row r="14" spans="3:6" x14ac:dyDescent="0.25">
      <c r="C14" s="5" t="s">
        <v>77</v>
      </c>
      <c r="D14" s="18" t="s">
        <v>261</v>
      </c>
      <c r="E14" s="37" t="s">
        <v>35</v>
      </c>
      <c r="F14" s="44">
        <v>75.06</v>
      </c>
    </row>
    <row r="15" spans="3:6" ht="30" x14ac:dyDescent="0.25">
      <c r="C15" s="5"/>
      <c r="D15" s="40" t="s">
        <v>180</v>
      </c>
      <c r="E15" s="41" t="s">
        <v>149</v>
      </c>
      <c r="F15" s="45">
        <v>84.8</v>
      </c>
    </row>
    <row r="16" spans="3:6" x14ac:dyDescent="0.25">
      <c r="C16" s="5"/>
      <c r="D16" s="40" t="s">
        <v>262</v>
      </c>
      <c r="E16" s="41" t="s">
        <v>263</v>
      </c>
      <c r="F16" s="45">
        <v>125.85</v>
      </c>
    </row>
    <row r="17" spans="3:6" ht="45" x14ac:dyDescent="0.25">
      <c r="C17" s="5"/>
      <c r="D17" s="40" t="s">
        <v>264</v>
      </c>
      <c r="E17" s="41" t="s">
        <v>95</v>
      </c>
      <c r="F17" s="45">
        <v>205.27</v>
      </c>
    </row>
    <row r="18" spans="3:6" x14ac:dyDescent="0.25">
      <c r="C18" s="5"/>
      <c r="D18" s="40" t="s">
        <v>141</v>
      </c>
      <c r="E18" s="41" t="s">
        <v>16</v>
      </c>
      <c r="F18" s="45">
        <v>68.2</v>
      </c>
    </row>
    <row r="19" spans="3:6" x14ac:dyDescent="0.25">
      <c r="C19" s="5"/>
      <c r="D19" s="42" t="s">
        <v>2</v>
      </c>
      <c r="E19" s="43" t="s">
        <v>19</v>
      </c>
      <c r="F19" s="46">
        <v>70.569999999999993</v>
      </c>
    </row>
    <row r="20" spans="3:6" ht="15.75" thickBot="1" x14ac:dyDescent="0.3">
      <c r="C20" s="3"/>
      <c r="D20" s="19" t="s">
        <v>3</v>
      </c>
      <c r="E20" s="38" t="s">
        <v>17</v>
      </c>
      <c r="F20" s="47">
        <v>89.19</v>
      </c>
    </row>
    <row r="21" spans="3:6" ht="30" x14ac:dyDescent="0.25">
      <c r="C21" s="6" t="s">
        <v>78</v>
      </c>
      <c r="D21" s="20" t="s">
        <v>153</v>
      </c>
      <c r="E21" s="32" t="s">
        <v>16</v>
      </c>
      <c r="F21" s="21">
        <v>92</v>
      </c>
    </row>
    <row r="22" spans="3:6" ht="16.5" thickBot="1" x14ac:dyDescent="0.3">
      <c r="C22" s="7"/>
      <c r="D22" s="22" t="s">
        <v>265</v>
      </c>
      <c r="E22" s="39" t="s">
        <v>18</v>
      </c>
      <c r="F22" s="48">
        <v>67.8</v>
      </c>
    </row>
    <row r="23" spans="3:6" ht="31.5" x14ac:dyDescent="0.25">
      <c r="C23" s="5" t="s">
        <v>79</v>
      </c>
      <c r="D23" s="20" t="s">
        <v>266</v>
      </c>
      <c r="E23" s="32" t="s">
        <v>71</v>
      </c>
      <c r="F23" s="21">
        <v>360.2</v>
      </c>
    </row>
    <row r="24" spans="3:6" ht="15.75" x14ac:dyDescent="0.25">
      <c r="C24" s="2"/>
      <c r="D24" s="24" t="s">
        <v>75</v>
      </c>
      <c r="E24" s="33" t="s">
        <v>13</v>
      </c>
      <c r="F24" s="23">
        <v>24.1</v>
      </c>
    </row>
    <row r="25" spans="3:6" ht="15.75" thickBot="1" x14ac:dyDescent="0.3">
      <c r="C25" s="3"/>
      <c r="D25" s="19"/>
      <c r="E25" s="49" t="s">
        <v>315</v>
      </c>
      <c r="F25" s="50">
        <f>+F24+F23+F22+F21+F20+F19+F18+F17+F16+F15+F14+F13+F12+F11+F10</f>
        <v>1789.0099999999998</v>
      </c>
    </row>
  </sheetData>
  <customSheetViews>
    <customSheetView guid="{7D113E4B-2489-4A93-A066-E9128A217E1E}">
      <selection activeCell="B1" sqref="B1:F25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F27"/>
  <sheetViews>
    <sheetView workbookViewId="0">
      <selection activeCell="B1" sqref="B1:F27"/>
    </sheetView>
  </sheetViews>
  <sheetFormatPr defaultRowHeight="15" x14ac:dyDescent="0.25"/>
  <cols>
    <col min="3" max="3" width="13.85546875" customWidth="1"/>
    <col min="4" max="4" width="29.5703125" customWidth="1"/>
    <col min="5" max="5" width="15.140625" customWidth="1"/>
    <col min="6" max="6" width="12" customWidth="1"/>
  </cols>
  <sheetData>
    <row r="1" spans="3:6" x14ac:dyDescent="0.25">
      <c r="C1" t="s">
        <v>7</v>
      </c>
    </row>
    <row r="2" spans="3:6" x14ac:dyDescent="0.25">
      <c r="C2" t="s">
        <v>32</v>
      </c>
    </row>
    <row r="3" spans="3:6" x14ac:dyDescent="0.25">
      <c r="C3" t="s">
        <v>33</v>
      </c>
    </row>
    <row r="6" spans="3:6" x14ac:dyDescent="0.25">
      <c r="D6" t="s">
        <v>109</v>
      </c>
    </row>
    <row r="8" spans="3:6" x14ac:dyDescent="0.25">
      <c r="C8" s="10" t="s">
        <v>4</v>
      </c>
      <c r="D8" s="12" t="s">
        <v>39</v>
      </c>
      <c r="E8" s="10"/>
      <c r="F8" s="11"/>
    </row>
    <row r="9" spans="3:6" ht="15.75" thickBot="1" x14ac:dyDescent="0.3"/>
    <row r="10" spans="3:6" ht="15.75" thickBot="1" x14ac:dyDescent="0.3">
      <c r="C10" s="8">
        <v>10</v>
      </c>
      <c r="D10" s="9" t="s">
        <v>1</v>
      </c>
      <c r="E10" s="15" t="s">
        <v>11</v>
      </c>
      <c r="F10" s="16" t="s">
        <v>12</v>
      </c>
    </row>
    <row r="11" spans="3:6" ht="15.75" thickBot="1" x14ac:dyDescent="0.3">
      <c r="C11" s="13"/>
      <c r="D11" s="14"/>
      <c r="E11" s="14" t="s">
        <v>9</v>
      </c>
      <c r="F11" s="14" t="s">
        <v>10</v>
      </c>
    </row>
    <row r="12" spans="3:6" ht="31.5" x14ac:dyDescent="0.25">
      <c r="C12" s="1" t="s">
        <v>40</v>
      </c>
      <c r="D12" s="25" t="s">
        <v>97</v>
      </c>
      <c r="E12" s="30" t="s">
        <v>48</v>
      </c>
      <c r="F12" s="26">
        <v>184.24</v>
      </c>
    </row>
    <row r="13" spans="3:6" ht="15.75" x14ac:dyDescent="0.25">
      <c r="C13" s="2"/>
      <c r="D13" s="27" t="s">
        <v>49</v>
      </c>
      <c r="E13" s="31" t="s">
        <v>13</v>
      </c>
      <c r="F13" s="28">
        <v>75.760000000000005</v>
      </c>
    </row>
    <row r="14" spans="3:6" ht="16.5" thickBot="1" x14ac:dyDescent="0.3">
      <c r="C14" s="2"/>
      <c r="D14" s="29" t="s">
        <v>267</v>
      </c>
      <c r="E14" s="31" t="s">
        <v>51</v>
      </c>
      <c r="F14" s="34">
        <v>128.77000000000001</v>
      </c>
    </row>
    <row r="15" spans="3:6" ht="15.75" thickBot="1" x14ac:dyDescent="0.3">
      <c r="C15" s="4" t="s">
        <v>5</v>
      </c>
      <c r="D15" s="17" t="s">
        <v>65</v>
      </c>
      <c r="E15" s="35" t="s">
        <v>44</v>
      </c>
      <c r="F15" s="36">
        <v>43</v>
      </c>
    </row>
    <row r="16" spans="3:6" ht="30" x14ac:dyDescent="0.25">
      <c r="C16" s="5" t="s">
        <v>41</v>
      </c>
      <c r="D16" s="18" t="s">
        <v>268</v>
      </c>
      <c r="E16" s="37" t="s">
        <v>35</v>
      </c>
      <c r="F16" s="44">
        <v>31.38</v>
      </c>
    </row>
    <row r="17" spans="3:6" ht="30" x14ac:dyDescent="0.25">
      <c r="C17" s="5"/>
      <c r="D17" s="40" t="s">
        <v>54</v>
      </c>
      <c r="E17" s="41" t="s">
        <v>55</v>
      </c>
      <c r="F17" s="45">
        <v>109.54</v>
      </c>
    </row>
    <row r="18" spans="3:6" x14ac:dyDescent="0.25">
      <c r="C18" s="5"/>
      <c r="D18" s="40" t="s">
        <v>88</v>
      </c>
      <c r="E18" s="41" t="s">
        <v>89</v>
      </c>
      <c r="F18" s="45">
        <v>128.1</v>
      </c>
    </row>
    <row r="19" spans="3:6" x14ac:dyDescent="0.25">
      <c r="C19" s="5"/>
      <c r="D19" s="40" t="s">
        <v>269</v>
      </c>
      <c r="E19" s="41" t="s">
        <v>101</v>
      </c>
      <c r="F19" s="45">
        <v>105</v>
      </c>
    </row>
    <row r="20" spans="3:6" x14ac:dyDescent="0.25">
      <c r="C20" s="5"/>
      <c r="D20" s="40" t="s">
        <v>57</v>
      </c>
      <c r="E20" s="41" t="s">
        <v>16</v>
      </c>
      <c r="F20" s="45">
        <v>71.52</v>
      </c>
    </row>
    <row r="21" spans="3:6" x14ac:dyDescent="0.25">
      <c r="C21" s="5"/>
      <c r="D21" s="42" t="s">
        <v>2</v>
      </c>
      <c r="E21" s="43" t="s">
        <v>19</v>
      </c>
      <c r="F21" s="46">
        <v>70.569999999999993</v>
      </c>
    </row>
    <row r="22" spans="3:6" ht="15.75" thickBot="1" x14ac:dyDescent="0.3">
      <c r="C22" s="3"/>
      <c r="D22" s="19" t="s">
        <v>3</v>
      </c>
      <c r="E22" s="38" t="s">
        <v>17</v>
      </c>
      <c r="F22" s="47">
        <v>89.19</v>
      </c>
    </row>
    <row r="23" spans="3:6" ht="30.75" thickBot="1" x14ac:dyDescent="0.3">
      <c r="C23" s="6" t="s">
        <v>42</v>
      </c>
      <c r="D23" s="20" t="s">
        <v>58</v>
      </c>
      <c r="E23" s="32" t="s">
        <v>16</v>
      </c>
      <c r="F23" s="21">
        <v>92</v>
      </c>
    </row>
    <row r="24" spans="3:6" ht="30" x14ac:dyDescent="0.25">
      <c r="C24" s="5" t="s">
        <v>6</v>
      </c>
      <c r="D24" s="20" t="s">
        <v>270</v>
      </c>
      <c r="E24" s="32" t="s">
        <v>74</v>
      </c>
      <c r="F24" s="21">
        <v>234.63</v>
      </c>
    </row>
    <row r="25" spans="3:6" ht="15.75" x14ac:dyDescent="0.25">
      <c r="C25" s="2"/>
      <c r="D25" s="24" t="s">
        <v>61</v>
      </c>
      <c r="E25" s="33" t="s">
        <v>62</v>
      </c>
      <c r="F25" s="23">
        <v>26.48</v>
      </c>
    </row>
    <row r="26" spans="3:6" ht="15.75" x14ac:dyDescent="0.25">
      <c r="C26" s="2"/>
      <c r="D26" s="24"/>
      <c r="E26" s="33"/>
      <c r="F26" s="23"/>
    </row>
    <row r="27" spans="3:6" ht="15.75" thickBot="1" x14ac:dyDescent="0.3">
      <c r="C27" s="3"/>
      <c r="D27" s="19"/>
      <c r="E27" s="49" t="s">
        <v>315</v>
      </c>
      <c r="F27" s="50">
        <f>F25+F24+F23+F22+F21+F20+F19+F18+F17+F16+F15+F14+F13+F12</f>
        <v>1390.18</v>
      </c>
    </row>
  </sheetData>
  <customSheetViews>
    <customSheetView guid="{7D113E4B-2489-4A93-A066-E9128A217E1E}">
      <selection activeCell="B1" sqref="B1:F2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F26"/>
  <sheetViews>
    <sheetView workbookViewId="0">
      <selection activeCell="B1" sqref="B1:F26"/>
    </sheetView>
  </sheetViews>
  <sheetFormatPr defaultRowHeight="15" x14ac:dyDescent="0.25"/>
  <cols>
    <col min="2" max="2" width="13.5703125" customWidth="1"/>
    <col min="4" max="4" width="36.7109375" customWidth="1"/>
    <col min="5" max="5" width="16.28515625" customWidth="1"/>
    <col min="6" max="6" width="15.7109375" customWidth="1"/>
  </cols>
  <sheetData>
    <row r="1" spans="3:6" x14ac:dyDescent="0.25">
      <c r="C1" t="s">
        <v>7</v>
      </c>
    </row>
    <row r="2" spans="3:6" x14ac:dyDescent="0.25">
      <c r="C2" t="s">
        <v>32</v>
      </c>
    </row>
    <row r="3" spans="3:6" x14ac:dyDescent="0.25">
      <c r="C3" t="s">
        <v>33</v>
      </c>
    </row>
    <row r="5" spans="3:6" x14ac:dyDescent="0.25">
      <c r="D5" t="s">
        <v>108</v>
      </c>
    </row>
    <row r="8" spans="3:6" x14ac:dyDescent="0.25">
      <c r="C8" s="10" t="s">
        <v>4</v>
      </c>
      <c r="D8" s="12" t="s">
        <v>39</v>
      </c>
      <c r="E8" s="10"/>
      <c r="F8" s="11"/>
    </row>
    <row r="9" spans="3:6" ht="15.75" thickBot="1" x14ac:dyDescent="0.3"/>
    <row r="10" spans="3:6" ht="15.75" thickBot="1" x14ac:dyDescent="0.3">
      <c r="C10" s="8">
        <v>10</v>
      </c>
      <c r="D10" s="9" t="s">
        <v>1</v>
      </c>
      <c r="E10" s="15" t="s">
        <v>11</v>
      </c>
      <c r="F10" s="16" t="s">
        <v>12</v>
      </c>
    </row>
    <row r="11" spans="3:6" ht="15.75" thickBot="1" x14ac:dyDescent="0.3">
      <c r="C11" s="13"/>
      <c r="D11" s="14"/>
      <c r="E11" s="14" t="s">
        <v>9</v>
      </c>
      <c r="F11" s="14" t="s">
        <v>10</v>
      </c>
    </row>
    <row r="12" spans="3:6" ht="45" x14ac:dyDescent="0.25">
      <c r="C12" s="1" t="s">
        <v>40</v>
      </c>
      <c r="D12" s="25" t="s">
        <v>271</v>
      </c>
      <c r="E12" s="30" t="s">
        <v>48</v>
      </c>
      <c r="F12" s="26">
        <v>225</v>
      </c>
    </row>
    <row r="13" spans="3:6" ht="15.75" x14ac:dyDescent="0.25">
      <c r="C13" s="2"/>
      <c r="D13" s="27" t="s">
        <v>272</v>
      </c>
      <c r="E13" s="31" t="s">
        <v>273</v>
      </c>
      <c r="F13" s="28">
        <v>28.7</v>
      </c>
    </row>
    <row r="14" spans="3:6" ht="16.5" thickBot="1" x14ac:dyDescent="0.3">
      <c r="C14" s="2"/>
      <c r="D14" s="29" t="s">
        <v>183</v>
      </c>
      <c r="E14" s="31" t="s">
        <v>14</v>
      </c>
      <c r="F14" s="34">
        <v>111.68</v>
      </c>
    </row>
    <row r="15" spans="3:6" ht="15.75" thickBot="1" x14ac:dyDescent="0.3">
      <c r="C15" s="4" t="s">
        <v>5</v>
      </c>
      <c r="D15" s="17" t="s">
        <v>20</v>
      </c>
      <c r="E15" s="35" t="s">
        <v>115</v>
      </c>
      <c r="F15" s="36">
        <v>84.8</v>
      </c>
    </row>
    <row r="16" spans="3:6" ht="30" x14ac:dyDescent="0.25">
      <c r="C16" s="5" t="s">
        <v>41</v>
      </c>
      <c r="D16" s="18" t="s">
        <v>129</v>
      </c>
      <c r="E16" s="37" t="s">
        <v>53</v>
      </c>
      <c r="F16" s="44">
        <v>41.8</v>
      </c>
    </row>
    <row r="17" spans="3:6" ht="30" x14ac:dyDescent="0.25">
      <c r="C17" s="5"/>
      <c r="D17" s="40" t="s">
        <v>274</v>
      </c>
      <c r="E17" s="41" t="s">
        <v>215</v>
      </c>
      <c r="F17" s="45">
        <v>51.45</v>
      </c>
    </row>
    <row r="18" spans="3:6" ht="30" x14ac:dyDescent="0.25">
      <c r="C18" s="5"/>
      <c r="D18" s="40" t="s">
        <v>275</v>
      </c>
      <c r="E18" s="41" t="s">
        <v>115</v>
      </c>
      <c r="F18" s="45">
        <v>236.2</v>
      </c>
    </row>
    <row r="19" spans="3:6" x14ac:dyDescent="0.25">
      <c r="C19" s="5"/>
      <c r="D19" s="42" t="s">
        <v>276</v>
      </c>
      <c r="E19" s="43" t="s">
        <v>16</v>
      </c>
      <c r="F19" s="46">
        <v>39.47</v>
      </c>
    </row>
    <row r="20" spans="3:6" x14ac:dyDescent="0.25">
      <c r="C20" s="5"/>
      <c r="D20" s="40" t="s">
        <v>45</v>
      </c>
      <c r="E20" s="41" t="s">
        <v>19</v>
      </c>
      <c r="F20" s="45">
        <v>70.569999999999993</v>
      </c>
    </row>
    <row r="21" spans="3:6" ht="15.75" thickBot="1" x14ac:dyDescent="0.3">
      <c r="C21" s="3"/>
      <c r="D21" s="19" t="s">
        <v>3</v>
      </c>
      <c r="E21" s="38" t="s">
        <v>17</v>
      </c>
      <c r="F21" s="47">
        <v>89.19</v>
      </c>
    </row>
    <row r="22" spans="3:6" ht="60" x14ac:dyDescent="0.25">
      <c r="C22" s="6" t="s">
        <v>42</v>
      </c>
      <c r="D22" s="20" t="s">
        <v>91</v>
      </c>
      <c r="E22" s="32" t="s">
        <v>277</v>
      </c>
      <c r="F22" s="21">
        <v>90</v>
      </c>
    </row>
    <row r="23" spans="3:6" ht="16.5" thickBot="1" x14ac:dyDescent="0.3">
      <c r="C23" s="7"/>
      <c r="D23" s="22" t="s">
        <v>278</v>
      </c>
      <c r="E23" s="39" t="s">
        <v>205</v>
      </c>
      <c r="F23" s="48">
        <v>128.1</v>
      </c>
    </row>
    <row r="24" spans="3:6" ht="30" x14ac:dyDescent="0.25">
      <c r="C24" s="5" t="s">
        <v>6</v>
      </c>
      <c r="D24" s="20" t="s">
        <v>279</v>
      </c>
      <c r="E24" s="32" t="s">
        <v>106</v>
      </c>
      <c r="F24" s="21">
        <v>379.8</v>
      </c>
    </row>
    <row r="25" spans="3:6" ht="15.75" x14ac:dyDescent="0.25">
      <c r="C25" s="2"/>
      <c r="D25" s="24" t="s">
        <v>28</v>
      </c>
      <c r="E25" s="33" t="s">
        <v>13</v>
      </c>
      <c r="F25" s="23">
        <v>31.38</v>
      </c>
    </row>
    <row r="26" spans="3:6" ht="15.75" thickBot="1" x14ac:dyDescent="0.3">
      <c r="C26" s="3"/>
      <c r="D26" s="19"/>
      <c r="E26" s="49" t="s">
        <v>317</v>
      </c>
      <c r="F26" s="50">
        <f>F25+F24+F23+F22+F21+F20+F19+F18+F17+F16+F15+F14+F13+F12</f>
        <v>1608.14</v>
      </c>
    </row>
  </sheetData>
  <customSheetViews>
    <customSheetView guid="{7D113E4B-2489-4A93-A066-E9128A217E1E}">
      <selection activeCell="B1" sqref="B1:F2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8"/>
  <sheetViews>
    <sheetView workbookViewId="0">
      <selection activeCell="B1" sqref="B1:E28"/>
    </sheetView>
  </sheetViews>
  <sheetFormatPr defaultRowHeight="15" x14ac:dyDescent="0.25"/>
  <cols>
    <col min="2" max="2" width="17.42578125" customWidth="1"/>
    <col min="3" max="3" width="33.7109375" customWidth="1"/>
    <col min="4" max="4" width="12.85546875" customWidth="1"/>
    <col min="5" max="5" width="13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6" spans="2:5" x14ac:dyDescent="0.25">
      <c r="C6" t="s">
        <v>155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31.5" x14ac:dyDescent="0.25">
      <c r="B12" s="1" t="s">
        <v>40</v>
      </c>
      <c r="C12" s="25" t="s">
        <v>280</v>
      </c>
      <c r="D12" s="30" t="s">
        <v>48</v>
      </c>
      <c r="E12" s="26">
        <v>238.71</v>
      </c>
    </row>
    <row r="13" spans="2:5" ht="15.75" x14ac:dyDescent="0.25">
      <c r="B13" s="2"/>
      <c r="C13" s="27" t="s">
        <v>26</v>
      </c>
      <c r="D13" s="31" t="s">
        <v>13</v>
      </c>
      <c r="E13" s="28">
        <v>74.58</v>
      </c>
    </row>
    <row r="14" spans="2:5" ht="16.5" thickBot="1" x14ac:dyDescent="0.3">
      <c r="B14" s="2"/>
      <c r="C14" s="29" t="s">
        <v>281</v>
      </c>
      <c r="D14" s="31" t="s">
        <v>51</v>
      </c>
      <c r="E14" s="34">
        <v>128.77000000000001</v>
      </c>
    </row>
    <row r="15" spans="2:5" ht="15.75" thickBot="1" x14ac:dyDescent="0.3">
      <c r="B15" s="4" t="s">
        <v>5</v>
      </c>
      <c r="C15" s="17" t="s">
        <v>137</v>
      </c>
      <c r="D15" s="35" t="s">
        <v>44</v>
      </c>
      <c r="E15" s="36">
        <v>47</v>
      </c>
    </row>
    <row r="16" spans="2:5" x14ac:dyDescent="0.25">
      <c r="B16" s="5" t="s">
        <v>41</v>
      </c>
      <c r="C16" s="18" t="s">
        <v>282</v>
      </c>
      <c r="D16" s="37" t="s">
        <v>53</v>
      </c>
      <c r="E16" s="44">
        <v>34.799999999999997</v>
      </c>
    </row>
    <row r="17" spans="2:5" ht="30" x14ac:dyDescent="0.25">
      <c r="B17" s="5"/>
      <c r="C17" s="40" t="s">
        <v>283</v>
      </c>
      <c r="D17" s="41" t="s">
        <v>16</v>
      </c>
      <c r="E17" s="45">
        <v>107.24</v>
      </c>
    </row>
    <row r="18" spans="2:5" x14ac:dyDescent="0.25">
      <c r="B18" s="5"/>
      <c r="C18" s="40" t="s">
        <v>284</v>
      </c>
      <c r="D18" s="41" t="s">
        <v>115</v>
      </c>
      <c r="E18" s="45">
        <v>282.55</v>
      </c>
    </row>
    <row r="19" spans="2:5" x14ac:dyDescent="0.25">
      <c r="B19" s="5"/>
      <c r="C19" s="42" t="s">
        <v>285</v>
      </c>
      <c r="D19" s="43" t="s">
        <v>16</v>
      </c>
      <c r="E19" s="46">
        <v>103.14</v>
      </c>
    </row>
    <row r="20" spans="2:5" ht="15.75" thickBot="1" x14ac:dyDescent="0.3">
      <c r="B20" s="3"/>
      <c r="C20" s="19" t="s">
        <v>3</v>
      </c>
      <c r="D20" s="38" t="s">
        <v>17</v>
      </c>
      <c r="E20" s="47">
        <v>89.19</v>
      </c>
    </row>
    <row r="21" spans="2:5" ht="15.75" thickBot="1" x14ac:dyDescent="0.3">
      <c r="B21" s="2"/>
      <c r="C21" s="60" t="s">
        <v>2</v>
      </c>
      <c r="D21" s="61" t="s">
        <v>205</v>
      </c>
      <c r="E21" s="62">
        <v>82.25</v>
      </c>
    </row>
    <row r="22" spans="2:5" ht="30" x14ac:dyDescent="0.25">
      <c r="B22" s="6" t="s">
        <v>42</v>
      </c>
      <c r="C22" s="20" t="s">
        <v>286</v>
      </c>
      <c r="D22" s="32" t="s">
        <v>16</v>
      </c>
      <c r="E22" s="21">
        <v>92</v>
      </c>
    </row>
    <row r="23" spans="2:5" ht="16.5" thickBot="1" x14ac:dyDescent="0.3">
      <c r="B23" s="7"/>
      <c r="C23" s="22" t="s">
        <v>123</v>
      </c>
      <c r="D23" s="39" t="s">
        <v>18</v>
      </c>
      <c r="E23" s="48">
        <v>83.4</v>
      </c>
    </row>
    <row r="24" spans="2:5" ht="15.75" x14ac:dyDescent="0.25">
      <c r="B24" s="5" t="s">
        <v>6</v>
      </c>
      <c r="C24" s="20" t="s">
        <v>161</v>
      </c>
      <c r="D24" s="32" t="s">
        <v>69</v>
      </c>
      <c r="E24" s="21">
        <v>101.72</v>
      </c>
    </row>
    <row r="25" spans="2:5" ht="15.75" x14ac:dyDescent="0.25">
      <c r="B25" s="2"/>
      <c r="C25" s="24" t="s">
        <v>288</v>
      </c>
      <c r="D25" s="33" t="s">
        <v>287</v>
      </c>
      <c r="E25" s="23">
        <v>147.9</v>
      </c>
    </row>
    <row r="26" spans="2:5" ht="15.75" x14ac:dyDescent="0.25">
      <c r="B26" s="2"/>
      <c r="C26" s="24" t="s">
        <v>75</v>
      </c>
      <c r="D26" s="33" t="s">
        <v>13</v>
      </c>
      <c r="E26" s="23">
        <v>23.94</v>
      </c>
    </row>
    <row r="27" spans="2:5" ht="15.75" x14ac:dyDescent="0.25">
      <c r="B27" s="2"/>
      <c r="C27" s="24" t="s">
        <v>2</v>
      </c>
      <c r="D27" s="33" t="s">
        <v>205</v>
      </c>
      <c r="E27" s="23">
        <v>82.25</v>
      </c>
    </row>
    <row r="28" spans="2:5" ht="15.75" thickBot="1" x14ac:dyDescent="0.3">
      <c r="B28" s="3"/>
      <c r="C28" s="19"/>
      <c r="D28" s="49" t="s">
        <v>315</v>
      </c>
      <c r="E28" s="50">
        <f>E27+E26+E25+E24+E23+E22+E21+E20+E19+E18+E17+E16+E15+E14+E13+E12</f>
        <v>1719.44</v>
      </c>
    </row>
  </sheetData>
  <customSheetViews>
    <customSheetView guid="{7D113E4B-2489-4A93-A066-E9128A217E1E}">
      <selection activeCell="B1" sqref="B1:E2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6"/>
  <sheetViews>
    <sheetView workbookViewId="0">
      <selection activeCell="B1" sqref="B1:E26"/>
    </sheetView>
  </sheetViews>
  <sheetFormatPr defaultRowHeight="15" x14ac:dyDescent="0.25"/>
  <cols>
    <col min="3" max="3" width="36.85546875" customWidth="1"/>
    <col min="4" max="4" width="14.28515625" customWidth="1"/>
    <col min="5" max="5" width="13" customWidth="1"/>
  </cols>
  <sheetData>
    <row r="1" spans="2:5" x14ac:dyDescent="0.25">
      <c r="B1" t="s">
        <v>32</v>
      </c>
    </row>
    <row r="2" spans="2:5" x14ac:dyDescent="0.25">
      <c r="B2" t="s">
        <v>33</v>
      </c>
    </row>
    <row r="4" spans="2:5" x14ac:dyDescent="0.25">
      <c r="C4" t="s">
        <v>145</v>
      </c>
    </row>
    <row r="7" spans="2:5" x14ac:dyDescent="0.25">
      <c r="B7" s="10" t="s">
        <v>4</v>
      </c>
      <c r="C7" s="12" t="s">
        <v>39</v>
      </c>
      <c r="D7" s="10"/>
      <c r="E7" s="11"/>
    </row>
    <row r="8" spans="2:5" ht="15.75" thickBot="1" x14ac:dyDescent="0.3"/>
    <row r="9" spans="2:5" ht="15.75" thickBot="1" x14ac:dyDescent="0.3">
      <c r="B9" s="8">
        <v>10</v>
      </c>
      <c r="C9" s="9" t="s">
        <v>1</v>
      </c>
      <c r="D9" s="15" t="s">
        <v>11</v>
      </c>
      <c r="E9" s="16" t="s">
        <v>12</v>
      </c>
    </row>
    <row r="10" spans="2:5" ht="15.75" thickBot="1" x14ac:dyDescent="0.3">
      <c r="B10" s="13"/>
      <c r="C10" s="14"/>
      <c r="D10" s="14" t="s">
        <v>9</v>
      </c>
      <c r="E10" s="14" t="s">
        <v>10</v>
      </c>
    </row>
    <row r="11" spans="2:5" ht="45" x14ac:dyDescent="0.25">
      <c r="B11" s="1" t="s">
        <v>76</v>
      </c>
      <c r="C11" s="25" t="s">
        <v>47</v>
      </c>
      <c r="D11" s="30" t="s">
        <v>48</v>
      </c>
      <c r="E11" s="26">
        <v>241.16</v>
      </c>
    </row>
    <row r="12" spans="2:5" ht="15.75" x14ac:dyDescent="0.25">
      <c r="B12" s="2"/>
      <c r="C12" s="27" t="s">
        <v>116</v>
      </c>
      <c r="D12" s="31" t="s">
        <v>13</v>
      </c>
      <c r="E12" s="28">
        <v>90.78</v>
      </c>
    </row>
    <row r="13" spans="2:5" ht="16.5" thickBot="1" x14ac:dyDescent="0.3">
      <c r="B13" s="2"/>
      <c r="C13" s="29" t="s">
        <v>8</v>
      </c>
      <c r="D13" s="31" t="s">
        <v>14</v>
      </c>
      <c r="E13" s="34">
        <v>111.68</v>
      </c>
    </row>
    <row r="14" spans="2:5" ht="15.75" thickBot="1" x14ac:dyDescent="0.3">
      <c r="B14" s="4" t="s">
        <v>5</v>
      </c>
      <c r="C14" s="17" t="s">
        <v>20</v>
      </c>
      <c r="D14" s="35" t="s">
        <v>115</v>
      </c>
      <c r="E14" s="36">
        <v>84.8</v>
      </c>
    </row>
    <row r="15" spans="2:5" ht="30" x14ac:dyDescent="0.25">
      <c r="B15" s="5" t="s">
        <v>77</v>
      </c>
      <c r="C15" s="18" t="s">
        <v>289</v>
      </c>
      <c r="D15" s="37" t="s">
        <v>35</v>
      </c>
      <c r="E15" s="44">
        <v>31.38</v>
      </c>
    </row>
    <row r="16" spans="2:5" ht="30" x14ac:dyDescent="0.25">
      <c r="B16" s="5"/>
      <c r="C16" s="40" t="s">
        <v>182</v>
      </c>
      <c r="D16" s="41" t="s">
        <v>199</v>
      </c>
      <c r="E16" s="45">
        <v>85.97</v>
      </c>
    </row>
    <row r="17" spans="2:5" x14ac:dyDescent="0.25">
      <c r="B17" s="5"/>
      <c r="C17" s="40" t="s">
        <v>86</v>
      </c>
      <c r="D17" s="41" t="s">
        <v>87</v>
      </c>
      <c r="E17" s="45">
        <v>176.8</v>
      </c>
    </row>
    <row r="18" spans="2:5" ht="30" x14ac:dyDescent="0.25">
      <c r="B18" s="5"/>
      <c r="C18" s="40" t="s">
        <v>264</v>
      </c>
      <c r="D18" s="41" t="s">
        <v>95</v>
      </c>
      <c r="E18" s="45">
        <v>205.27</v>
      </c>
    </row>
    <row r="19" spans="2:5" x14ac:dyDescent="0.25">
      <c r="B19" s="5"/>
      <c r="C19" s="40" t="s">
        <v>24</v>
      </c>
      <c r="D19" s="41" t="s">
        <v>16</v>
      </c>
      <c r="E19" s="45">
        <v>75.239999999999995</v>
      </c>
    </row>
    <row r="20" spans="2:5" x14ac:dyDescent="0.25">
      <c r="B20" s="5"/>
      <c r="C20" s="42" t="s">
        <v>2</v>
      </c>
      <c r="D20" s="43" t="s">
        <v>205</v>
      </c>
      <c r="E20" s="46">
        <v>82.25</v>
      </c>
    </row>
    <row r="21" spans="2:5" ht="15.75" thickBot="1" x14ac:dyDescent="0.3">
      <c r="B21" s="3"/>
      <c r="C21" s="19" t="s">
        <v>3</v>
      </c>
      <c r="D21" s="38" t="s">
        <v>17</v>
      </c>
      <c r="E21" s="47">
        <v>89.19</v>
      </c>
    </row>
    <row r="22" spans="2:5" ht="60" x14ac:dyDescent="0.25">
      <c r="B22" s="6" t="s">
        <v>78</v>
      </c>
      <c r="C22" s="20" t="s">
        <v>153</v>
      </c>
      <c r="D22" s="32" t="s">
        <v>16</v>
      </c>
      <c r="E22" s="21">
        <v>92</v>
      </c>
    </row>
    <row r="23" spans="2:5" ht="16.5" thickBot="1" x14ac:dyDescent="0.3">
      <c r="B23" s="7"/>
      <c r="C23" s="22" t="s">
        <v>160</v>
      </c>
      <c r="D23" s="39" t="s">
        <v>18</v>
      </c>
      <c r="E23" s="48">
        <v>108.5</v>
      </c>
    </row>
    <row r="24" spans="2:5" ht="30" x14ac:dyDescent="0.25">
      <c r="B24" s="5" t="s">
        <v>79</v>
      </c>
      <c r="C24" s="20" t="s">
        <v>290</v>
      </c>
      <c r="D24" s="32" t="s">
        <v>74</v>
      </c>
      <c r="E24" s="21">
        <v>404</v>
      </c>
    </row>
    <row r="25" spans="2:5" ht="15.75" x14ac:dyDescent="0.25">
      <c r="B25" s="2"/>
      <c r="C25" s="24" t="s">
        <v>96</v>
      </c>
      <c r="D25" s="33" t="s">
        <v>62</v>
      </c>
      <c r="E25" s="23">
        <v>26.48</v>
      </c>
    </row>
    <row r="26" spans="2:5" ht="15.75" thickBot="1" x14ac:dyDescent="0.3">
      <c r="B26" s="3"/>
      <c r="C26" s="19"/>
      <c r="D26" s="49" t="s">
        <v>318</v>
      </c>
      <c r="E26" s="50">
        <f>E25+E24+E23+E22+E21+E20+E19+E18+E16+E17+E15+E14+E13+E11+12:12</f>
        <v>1905.5000000000002</v>
      </c>
    </row>
  </sheetData>
  <customSheetViews>
    <customSheetView guid="{7D113E4B-2489-4A93-A066-E9128A217E1E}">
      <selection activeCell="B1" sqref="B1:E2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7"/>
  <sheetViews>
    <sheetView workbookViewId="0">
      <selection sqref="A1:E27"/>
    </sheetView>
  </sheetViews>
  <sheetFormatPr defaultRowHeight="15" x14ac:dyDescent="0.25"/>
  <cols>
    <col min="2" max="2" width="17" customWidth="1"/>
    <col min="3" max="3" width="15" customWidth="1"/>
    <col min="4" max="4" width="17.7109375" customWidth="1"/>
    <col min="5" max="5" width="19.85546875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5" spans="2:5" x14ac:dyDescent="0.25">
      <c r="C5" t="s">
        <v>135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63" x14ac:dyDescent="0.25">
      <c r="B12" s="1" t="s">
        <v>76</v>
      </c>
      <c r="C12" s="25" t="s">
        <v>162</v>
      </c>
      <c r="D12" s="30" t="s">
        <v>48</v>
      </c>
      <c r="E12" s="26">
        <v>215.85</v>
      </c>
    </row>
    <row r="13" spans="2:5" ht="15.75" x14ac:dyDescent="0.25">
      <c r="B13" s="2"/>
      <c r="C13" s="27" t="s">
        <v>136</v>
      </c>
      <c r="D13" s="31" t="s">
        <v>13</v>
      </c>
      <c r="E13" s="28">
        <v>75.760000000000005</v>
      </c>
    </row>
    <row r="14" spans="2:5" ht="16.5" thickBot="1" x14ac:dyDescent="0.3">
      <c r="B14" s="2"/>
      <c r="C14" s="29" t="s">
        <v>281</v>
      </c>
      <c r="D14" s="31" t="s">
        <v>51</v>
      </c>
      <c r="E14" s="34">
        <v>128.77000000000001</v>
      </c>
    </row>
    <row r="15" spans="2:5" ht="15.75" thickBot="1" x14ac:dyDescent="0.3">
      <c r="B15" s="4" t="s">
        <v>5</v>
      </c>
      <c r="C15" s="17" t="s">
        <v>291</v>
      </c>
      <c r="D15" s="35" t="s">
        <v>44</v>
      </c>
      <c r="E15" s="36">
        <v>96</v>
      </c>
    </row>
    <row r="16" spans="2:5" ht="45" x14ac:dyDescent="0.25">
      <c r="B16" s="5" t="s">
        <v>77</v>
      </c>
      <c r="C16" s="18" t="s">
        <v>292</v>
      </c>
      <c r="D16" s="37" t="s">
        <v>35</v>
      </c>
      <c r="E16" s="44">
        <v>52.44</v>
      </c>
    </row>
    <row r="17" spans="2:5" ht="75" x14ac:dyDescent="0.25">
      <c r="B17" s="5"/>
      <c r="C17" s="40" t="s">
        <v>293</v>
      </c>
      <c r="D17" s="41" t="s">
        <v>199</v>
      </c>
      <c r="E17" s="45">
        <v>198.54</v>
      </c>
    </row>
    <row r="18" spans="2:5" ht="30" x14ac:dyDescent="0.25">
      <c r="B18" s="5"/>
      <c r="C18" s="40" t="s">
        <v>295</v>
      </c>
      <c r="D18" s="41" t="s">
        <v>30</v>
      </c>
      <c r="E18" s="45">
        <v>196.94</v>
      </c>
    </row>
    <row r="19" spans="2:5" ht="60" x14ac:dyDescent="0.25">
      <c r="B19" s="5"/>
      <c r="C19" s="40" t="s">
        <v>294</v>
      </c>
      <c r="D19" s="41" t="s">
        <v>296</v>
      </c>
      <c r="E19" s="45">
        <v>167.2</v>
      </c>
    </row>
    <row r="20" spans="2:5" ht="30" x14ac:dyDescent="0.25">
      <c r="B20" s="5"/>
      <c r="C20" s="40" t="s">
        <v>192</v>
      </c>
      <c r="D20" s="41" t="s">
        <v>16</v>
      </c>
      <c r="E20" s="45">
        <v>72</v>
      </c>
    </row>
    <row r="21" spans="2:5" ht="15.75" thickBot="1" x14ac:dyDescent="0.3">
      <c r="B21" s="3"/>
      <c r="C21" s="19" t="s">
        <v>3</v>
      </c>
      <c r="D21" s="38" t="s">
        <v>17</v>
      </c>
      <c r="E21" s="47">
        <v>89.19</v>
      </c>
    </row>
    <row r="22" spans="2:5" ht="30" x14ac:dyDescent="0.25">
      <c r="B22" s="6" t="s">
        <v>78</v>
      </c>
      <c r="C22" s="20" t="s">
        <v>103</v>
      </c>
      <c r="D22" s="32" t="s">
        <v>16</v>
      </c>
      <c r="E22" s="21">
        <v>92</v>
      </c>
    </row>
    <row r="23" spans="2:5" ht="16.5" thickBot="1" x14ac:dyDescent="0.3">
      <c r="B23" s="7"/>
      <c r="C23" s="22" t="s">
        <v>297</v>
      </c>
      <c r="D23" s="39" t="s">
        <v>53</v>
      </c>
      <c r="E23" s="48">
        <v>141</v>
      </c>
    </row>
    <row r="24" spans="2:5" ht="15.75" x14ac:dyDescent="0.25">
      <c r="B24" s="5" t="s">
        <v>79</v>
      </c>
      <c r="C24" s="20" t="s">
        <v>298</v>
      </c>
      <c r="D24" s="32" t="s">
        <v>74</v>
      </c>
      <c r="E24" s="21">
        <v>289.66000000000003</v>
      </c>
    </row>
    <row r="25" spans="2:5" ht="31.5" x14ac:dyDescent="0.25">
      <c r="B25" s="2"/>
      <c r="C25" s="57" t="s">
        <v>28</v>
      </c>
      <c r="D25" s="58" t="s">
        <v>13</v>
      </c>
      <c r="E25" s="59">
        <v>31.38</v>
      </c>
    </row>
    <row r="26" spans="2:5" ht="31.5" x14ac:dyDescent="0.25">
      <c r="B26" s="2"/>
      <c r="C26" s="57" t="s">
        <v>2</v>
      </c>
      <c r="D26" s="58" t="s">
        <v>205</v>
      </c>
      <c r="E26" s="59">
        <v>82.25</v>
      </c>
    </row>
    <row r="27" spans="2:5" ht="15.75" thickBot="1" x14ac:dyDescent="0.3">
      <c r="B27" s="3"/>
      <c r="C27" s="19"/>
      <c r="D27" s="49" t="s">
        <v>316</v>
      </c>
      <c r="E27" s="50">
        <f>E26+E25+E24+E23+E22+E21++E20+E19+E18+E17+E16+E15+E14+E13+E12</f>
        <v>1928.98</v>
      </c>
    </row>
  </sheetData>
  <customSheetViews>
    <customSheetView guid="{7D113E4B-2489-4A93-A066-E9128A217E1E}">
      <selection sqref="A1:E2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6"/>
  <sheetViews>
    <sheetView workbookViewId="0">
      <selection activeCell="B1" sqref="B1:E26"/>
    </sheetView>
  </sheetViews>
  <sheetFormatPr defaultRowHeight="15" x14ac:dyDescent="0.25"/>
  <cols>
    <col min="2" max="2" width="13.28515625" customWidth="1"/>
    <col min="3" max="3" width="23.5703125" customWidth="1"/>
    <col min="4" max="4" width="17.140625" customWidth="1"/>
    <col min="5" max="5" width="22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6" spans="2:5" x14ac:dyDescent="0.25">
      <c r="C6" t="s">
        <v>125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47.25" x14ac:dyDescent="0.25">
      <c r="B12" s="1" t="s">
        <v>40</v>
      </c>
      <c r="C12" s="25" t="s">
        <v>126</v>
      </c>
      <c r="D12" s="30" t="s">
        <v>48</v>
      </c>
      <c r="E12" s="26">
        <v>214.8</v>
      </c>
    </row>
    <row r="13" spans="2:5" ht="15.75" x14ac:dyDescent="0.25">
      <c r="B13" s="2"/>
      <c r="C13" s="27" t="s">
        <v>26</v>
      </c>
      <c r="D13" s="31" t="s">
        <v>13</v>
      </c>
      <c r="E13" s="28">
        <v>74.58</v>
      </c>
    </row>
    <row r="14" spans="2:5" ht="16.5" thickBot="1" x14ac:dyDescent="0.3">
      <c r="B14" s="2"/>
      <c r="C14" s="29" t="s">
        <v>299</v>
      </c>
      <c r="D14" s="31" t="s">
        <v>14</v>
      </c>
      <c r="E14" s="34">
        <v>111.68</v>
      </c>
    </row>
    <row r="15" spans="2:5" ht="15.75" thickBot="1" x14ac:dyDescent="0.3">
      <c r="B15" s="4" t="s">
        <v>5</v>
      </c>
      <c r="C15" s="17" t="s">
        <v>20</v>
      </c>
      <c r="D15" s="35" t="s">
        <v>115</v>
      </c>
      <c r="E15" s="36">
        <v>84.8</v>
      </c>
    </row>
    <row r="16" spans="2:5" ht="30" x14ac:dyDescent="0.25">
      <c r="B16" s="5" t="s">
        <v>41</v>
      </c>
      <c r="C16" s="18" t="s">
        <v>300</v>
      </c>
      <c r="D16" s="37" t="s">
        <v>35</v>
      </c>
      <c r="E16" s="44">
        <v>46.02</v>
      </c>
    </row>
    <row r="17" spans="2:5" ht="60" x14ac:dyDescent="0.25">
      <c r="B17" s="5"/>
      <c r="C17" s="40" t="s">
        <v>301</v>
      </c>
      <c r="D17" s="41" t="s">
        <v>199</v>
      </c>
      <c r="E17" s="45">
        <v>70.02</v>
      </c>
    </row>
    <row r="18" spans="2:5" ht="45" x14ac:dyDescent="0.25">
      <c r="B18" s="5"/>
      <c r="C18" s="40" t="s">
        <v>303</v>
      </c>
      <c r="D18" s="41" t="s">
        <v>304</v>
      </c>
      <c r="E18" s="45">
        <v>150.93</v>
      </c>
    </row>
    <row r="19" spans="2:5" ht="45" x14ac:dyDescent="0.25">
      <c r="B19" s="5"/>
      <c r="C19" s="40" t="s">
        <v>302</v>
      </c>
      <c r="D19" s="41" t="s">
        <v>212</v>
      </c>
      <c r="E19" s="45">
        <v>165.79</v>
      </c>
    </row>
    <row r="20" spans="2:5" x14ac:dyDescent="0.25">
      <c r="B20" s="5"/>
      <c r="C20" s="42" t="s">
        <v>141</v>
      </c>
      <c r="D20" s="43" t="s">
        <v>16</v>
      </c>
      <c r="E20" s="46">
        <v>68.2</v>
      </c>
    </row>
    <row r="21" spans="2:5" x14ac:dyDescent="0.25">
      <c r="B21" s="5"/>
      <c r="C21" s="40" t="s">
        <v>2</v>
      </c>
      <c r="D21" s="41" t="s">
        <v>205</v>
      </c>
      <c r="E21" s="45">
        <v>82.25</v>
      </c>
    </row>
    <row r="22" spans="2:5" ht="15.75" thickBot="1" x14ac:dyDescent="0.3">
      <c r="B22" s="3"/>
      <c r="C22" s="19" t="s">
        <v>3</v>
      </c>
      <c r="D22" s="38" t="s">
        <v>17</v>
      </c>
      <c r="E22" s="47">
        <v>89.19</v>
      </c>
    </row>
    <row r="23" spans="2:5" ht="45.75" thickBot="1" x14ac:dyDescent="0.3">
      <c r="B23" s="6" t="s">
        <v>42</v>
      </c>
      <c r="C23" s="20" t="s">
        <v>260</v>
      </c>
      <c r="D23" s="32" t="s">
        <v>16</v>
      </c>
      <c r="E23" s="21">
        <v>92</v>
      </c>
    </row>
    <row r="24" spans="2:5" ht="47.25" x14ac:dyDescent="0.25">
      <c r="B24" s="5" t="s">
        <v>6</v>
      </c>
      <c r="C24" s="20" t="s">
        <v>305</v>
      </c>
      <c r="D24" s="32" t="s">
        <v>71</v>
      </c>
      <c r="E24" s="21">
        <v>408.2</v>
      </c>
    </row>
    <row r="25" spans="2:5" ht="15.75" x14ac:dyDescent="0.25">
      <c r="B25" s="2"/>
      <c r="C25" s="24" t="s">
        <v>75</v>
      </c>
      <c r="D25" s="33" t="s">
        <v>13</v>
      </c>
      <c r="E25" s="23">
        <v>24.1</v>
      </c>
    </row>
    <row r="26" spans="2:5" ht="15.75" thickBot="1" x14ac:dyDescent="0.3">
      <c r="B26" s="3"/>
      <c r="C26" s="19"/>
      <c r="D26" s="49" t="s">
        <v>315</v>
      </c>
      <c r="E26" s="50">
        <f>+E25+E24+E23+E22+E21+E20+E19+E18+E17+E16+E15+E14+E13+E12</f>
        <v>1682.56</v>
      </c>
    </row>
  </sheetData>
  <customSheetViews>
    <customSheetView guid="{7D113E4B-2489-4A93-A066-E9128A217E1E}">
      <selection activeCell="B1" sqref="B1:E26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8"/>
  <sheetViews>
    <sheetView tabSelected="1" workbookViewId="0">
      <selection activeCell="B1" sqref="B1:E28"/>
    </sheetView>
  </sheetViews>
  <sheetFormatPr defaultRowHeight="15" x14ac:dyDescent="0.25"/>
  <cols>
    <col min="2" max="2" width="15.5703125" customWidth="1"/>
    <col min="3" max="3" width="20.7109375" customWidth="1"/>
    <col min="4" max="4" width="22.7109375" customWidth="1"/>
    <col min="5" max="5" width="20.42578125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5" spans="2:5" x14ac:dyDescent="0.25">
      <c r="C5" t="s">
        <v>113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63" x14ac:dyDescent="0.25">
      <c r="B12" s="1" t="s">
        <v>76</v>
      </c>
      <c r="C12" s="25" t="s">
        <v>306</v>
      </c>
      <c r="D12" s="30" t="s">
        <v>307</v>
      </c>
      <c r="E12" s="26">
        <v>225.9</v>
      </c>
    </row>
    <row r="13" spans="2:5" ht="32.25" customHeight="1" x14ac:dyDescent="0.25">
      <c r="B13" s="2"/>
      <c r="C13" s="27" t="s">
        <v>308</v>
      </c>
      <c r="D13" s="31" t="s">
        <v>309</v>
      </c>
      <c r="E13" s="28">
        <v>96.3</v>
      </c>
    </row>
    <row r="14" spans="2:5" ht="16.5" thickBot="1" x14ac:dyDescent="0.3">
      <c r="B14" s="2"/>
      <c r="C14" s="29" t="s">
        <v>117</v>
      </c>
      <c r="D14" s="31" t="s">
        <v>51</v>
      </c>
      <c r="E14" s="34">
        <v>128.77000000000001</v>
      </c>
    </row>
    <row r="15" spans="2:5" ht="15.75" thickBot="1" x14ac:dyDescent="0.3">
      <c r="B15" s="4" t="s">
        <v>5</v>
      </c>
      <c r="C15" s="17" t="s">
        <v>137</v>
      </c>
      <c r="D15" s="35" t="s">
        <v>44</v>
      </c>
      <c r="E15" s="36">
        <v>47</v>
      </c>
    </row>
    <row r="16" spans="2:5" ht="30" x14ac:dyDescent="0.25">
      <c r="B16" s="5" t="s">
        <v>77</v>
      </c>
      <c r="C16" s="18" t="s">
        <v>310</v>
      </c>
      <c r="D16" s="37" t="s">
        <v>35</v>
      </c>
      <c r="E16" s="44">
        <v>31.38</v>
      </c>
    </row>
    <row r="17" spans="2:5" ht="60" x14ac:dyDescent="0.25">
      <c r="B17" s="5"/>
      <c r="C17" s="40" t="s">
        <v>311</v>
      </c>
      <c r="D17" s="41" t="s">
        <v>55</v>
      </c>
      <c r="E17" s="45">
        <v>126.35</v>
      </c>
    </row>
    <row r="18" spans="2:5" x14ac:dyDescent="0.25">
      <c r="B18" s="5"/>
      <c r="C18" s="40" t="s">
        <v>262</v>
      </c>
      <c r="D18" s="41" t="s">
        <v>69</v>
      </c>
      <c r="E18" s="45">
        <v>129.44</v>
      </c>
    </row>
    <row r="19" spans="2:5" x14ac:dyDescent="0.25">
      <c r="B19" s="5"/>
      <c r="C19" s="40" t="s">
        <v>312</v>
      </c>
      <c r="D19" s="41" t="s">
        <v>74</v>
      </c>
      <c r="E19" s="45">
        <v>202.86</v>
      </c>
    </row>
    <row r="20" spans="2:5" ht="30" x14ac:dyDescent="0.25">
      <c r="B20" s="5"/>
      <c r="C20" s="40" t="s">
        <v>90</v>
      </c>
      <c r="D20" s="41" t="s">
        <v>16</v>
      </c>
      <c r="E20" s="45">
        <v>39.47</v>
      </c>
    </row>
    <row r="21" spans="2:5" ht="15.75" thickBot="1" x14ac:dyDescent="0.3">
      <c r="B21" s="3"/>
      <c r="C21" s="19" t="s">
        <v>3</v>
      </c>
      <c r="D21" s="38" t="s">
        <v>17</v>
      </c>
      <c r="E21" s="47">
        <v>89.19</v>
      </c>
    </row>
    <row r="22" spans="2:5" ht="30" x14ac:dyDescent="0.25">
      <c r="B22" s="6" t="s">
        <v>78</v>
      </c>
      <c r="C22" s="20" t="s">
        <v>153</v>
      </c>
      <c r="D22" s="32" t="s">
        <v>16</v>
      </c>
      <c r="E22" s="21">
        <v>92</v>
      </c>
    </row>
    <row r="23" spans="2:5" ht="16.5" thickBot="1" x14ac:dyDescent="0.3">
      <c r="B23" s="7"/>
      <c r="C23" s="22" t="s">
        <v>313</v>
      </c>
      <c r="D23" s="39" t="s">
        <v>18</v>
      </c>
      <c r="E23" s="48">
        <v>66.2</v>
      </c>
    </row>
    <row r="24" spans="2:5" ht="31.5" x14ac:dyDescent="0.25">
      <c r="B24" s="5" t="s">
        <v>79</v>
      </c>
      <c r="C24" s="20" t="s">
        <v>314</v>
      </c>
      <c r="D24" s="32" t="s">
        <v>101</v>
      </c>
      <c r="E24" s="21">
        <v>105</v>
      </c>
    </row>
    <row r="25" spans="2:5" ht="31.5" x14ac:dyDescent="0.25">
      <c r="B25" s="5"/>
      <c r="C25" s="54" t="s">
        <v>88</v>
      </c>
      <c r="D25" s="55" t="s">
        <v>89</v>
      </c>
      <c r="E25" s="56">
        <v>128.1</v>
      </c>
    </row>
    <row r="26" spans="2:5" ht="15.75" x14ac:dyDescent="0.25">
      <c r="B26" s="5"/>
      <c r="C26" s="54" t="s">
        <v>2</v>
      </c>
      <c r="D26" s="55" t="s">
        <v>205</v>
      </c>
      <c r="E26" s="56">
        <v>82.25</v>
      </c>
    </row>
    <row r="27" spans="2:5" ht="31.5" x14ac:dyDescent="0.25">
      <c r="B27" s="2"/>
      <c r="C27" s="24" t="s">
        <v>96</v>
      </c>
      <c r="D27" s="33" t="s">
        <v>62</v>
      </c>
      <c r="E27" s="23">
        <v>26.48</v>
      </c>
    </row>
    <row r="28" spans="2:5" ht="15.75" thickBot="1" x14ac:dyDescent="0.3">
      <c r="B28" s="3"/>
      <c r="C28" s="19"/>
      <c r="D28" s="49" t="s">
        <v>230</v>
      </c>
      <c r="E28" s="50">
        <f>E27+E26+E25+E24+E23+E22+E21+E20+E19+E17+E12+E18+E16+E15+E14+E13</f>
        <v>1616.6900000000003</v>
      </c>
    </row>
  </sheetData>
  <customSheetViews>
    <customSheetView guid="{7D113E4B-2489-4A93-A066-E9128A217E1E}">
      <selection activeCell="B1" sqref="B1:E2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F26"/>
  <sheetViews>
    <sheetView workbookViewId="0">
      <selection activeCell="G4" sqref="G4"/>
    </sheetView>
  </sheetViews>
  <sheetFormatPr defaultRowHeight="15" x14ac:dyDescent="0.25"/>
  <cols>
    <col min="3" max="3" width="13.28515625" customWidth="1"/>
    <col min="4" max="4" width="22" customWidth="1"/>
    <col min="5" max="5" width="20.28515625" customWidth="1"/>
    <col min="6" max="6" width="28" customWidth="1"/>
  </cols>
  <sheetData>
    <row r="1" spans="3:6" x14ac:dyDescent="0.25">
      <c r="C1" t="s">
        <v>7</v>
      </c>
    </row>
    <row r="2" spans="3:6" x14ac:dyDescent="0.25">
      <c r="C2" t="s">
        <v>32</v>
      </c>
    </row>
    <row r="3" spans="3:6" x14ac:dyDescent="0.25">
      <c r="C3" t="s">
        <v>33</v>
      </c>
    </row>
    <row r="5" spans="3:6" x14ac:dyDescent="0.25">
      <c r="D5" t="s">
        <v>108</v>
      </c>
    </row>
    <row r="8" spans="3:6" x14ac:dyDescent="0.25">
      <c r="C8" s="10" t="s">
        <v>4</v>
      </c>
      <c r="D8" s="12" t="s">
        <v>39</v>
      </c>
      <c r="E8" s="10"/>
      <c r="F8" s="11"/>
    </row>
    <row r="9" spans="3:6" ht="15.75" thickBot="1" x14ac:dyDescent="0.3"/>
    <row r="10" spans="3:6" ht="15.75" thickBot="1" x14ac:dyDescent="0.3">
      <c r="C10" s="8">
        <v>10</v>
      </c>
      <c r="D10" s="9" t="s">
        <v>1</v>
      </c>
      <c r="E10" s="15" t="s">
        <v>11</v>
      </c>
      <c r="F10" s="16" t="s">
        <v>12</v>
      </c>
    </row>
    <row r="11" spans="3:6" ht="15.75" thickBot="1" x14ac:dyDescent="0.3">
      <c r="C11" s="13"/>
      <c r="D11" s="14"/>
      <c r="E11" s="14" t="s">
        <v>9</v>
      </c>
      <c r="F11" s="14" t="s">
        <v>10</v>
      </c>
    </row>
    <row r="12" spans="3:6" ht="47.25" x14ac:dyDescent="0.25">
      <c r="C12" s="1" t="s">
        <v>40</v>
      </c>
      <c r="D12" s="25" t="s">
        <v>271</v>
      </c>
      <c r="E12" s="30" t="s">
        <v>48</v>
      </c>
      <c r="F12" s="26">
        <v>225</v>
      </c>
    </row>
    <row r="13" spans="3:6" ht="15.75" x14ac:dyDescent="0.25">
      <c r="C13" s="2"/>
      <c r="D13" s="27" t="s">
        <v>272</v>
      </c>
      <c r="E13" s="31" t="s">
        <v>273</v>
      </c>
      <c r="F13" s="28">
        <v>28.7</v>
      </c>
    </row>
    <row r="14" spans="3:6" ht="16.5" thickBot="1" x14ac:dyDescent="0.3">
      <c r="C14" s="2"/>
      <c r="D14" s="29" t="s">
        <v>183</v>
      </c>
      <c r="E14" s="31" t="s">
        <v>14</v>
      </c>
      <c r="F14" s="34">
        <v>111.68</v>
      </c>
    </row>
    <row r="15" spans="3:6" ht="15.75" thickBot="1" x14ac:dyDescent="0.3">
      <c r="C15" s="4" t="s">
        <v>5</v>
      </c>
      <c r="D15" s="17" t="s">
        <v>20</v>
      </c>
      <c r="E15" s="35" t="s">
        <v>115</v>
      </c>
      <c r="F15" s="36">
        <v>84.8</v>
      </c>
    </row>
    <row r="16" spans="3:6" ht="30" x14ac:dyDescent="0.25">
      <c r="C16" s="5" t="s">
        <v>41</v>
      </c>
      <c r="D16" s="18" t="s">
        <v>129</v>
      </c>
      <c r="E16" s="37" t="s">
        <v>53</v>
      </c>
      <c r="F16" s="44">
        <v>41.8</v>
      </c>
    </row>
    <row r="17" spans="3:6" ht="45" x14ac:dyDescent="0.25">
      <c r="C17" s="5"/>
      <c r="D17" s="40" t="s">
        <v>274</v>
      </c>
      <c r="E17" s="41" t="s">
        <v>215</v>
      </c>
      <c r="F17" s="45">
        <v>51.45</v>
      </c>
    </row>
    <row r="18" spans="3:6" ht="45" x14ac:dyDescent="0.25">
      <c r="C18" s="5"/>
      <c r="D18" s="40" t="s">
        <v>275</v>
      </c>
      <c r="E18" s="41" t="s">
        <v>115</v>
      </c>
      <c r="F18" s="45">
        <v>236.2</v>
      </c>
    </row>
    <row r="19" spans="3:6" x14ac:dyDescent="0.25">
      <c r="C19" s="5"/>
      <c r="D19" s="42" t="s">
        <v>276</v>
      </c>
      <c r="E19" s="43" t="s">
        <v>16</v>
      </c>
      <c r="F19" s="46">
        <v>39.47</v>
      </c>
    </row>
    <row r="20" spans="3:6" x14ac:dyDescent="0.25">
      <c r="C20" s="5"/>
      <c r="D20" s="40" t="s">
        <v>45</v>
      </c>
      <c r="E20" s="41" t="s">
        <v>19</v>
      </c>
      <c r="F20" s="45">
        <v>70.569999999999993</v>
      </c>
    </row>
    <row r="21" spans="3:6" ht="15.75" thickBot="1" x14ac:dyDescent="0.3">
      <c r="C21" s="3"/>
      <c r="D21" s="19" t="s">
        <v>3</v>
      </c>
      <c r="E21" s="38" t="s">
        <v>17</v>
      </c>
      <c r="F21" s="47">
        <v>89.19</v>
      </c>
    </row>
    <row r="22" spans="3:6" ht="45" x14ac:dyDescent="0.25">
      <c r="C22" s="6" t="s">
        <v>42</v>
      </c>
      <c r="D22" s="20" t="s">
        <v>91</v>
      </c>
      <c r="E22" s="32" t="s">
        <v>277</v>
      </c>
      <c r="F22" s="21">
        <v>90</v>
      </c>
    </row>
    <row r="23" spans="3:6" ht="16.5" thickBot="1" x14ac:dyDescent="0.3">
      <c r="C23" s="7"/>
      <c r="D23" s="22" t="s">
        <v>278</v>
      </c>
      <c r="E23" s="39" t="s">
        <v>205</v>
      </c>
      <c r="F23" s="48">
        <v>128.1</v>
      </c>
    </row>
    <row r="24" spans="3:6" ht="31.5" x14ac:dyDescent="0.25">
      <c r="C24" s="5" t="s">
        <v>6</v>
      </c>
      <c r="D24" s="20" t="s">
        <v>279</v>
      </c>
      <c r="E24" s="32" t="s">
        <v>106</v>
      </c>
      <c r="F24" s="21">
        <v>379.8</v>
      </c>
    </row>
    <row r="25" spans="3:6" ht="31.5" x14ac:dyDescent="0.25">
      <c r="C25" s="2"/>
      <c r="D25" s="24" t="s">
        <v>28</v>
      </c>
      <c r="E25" s="33" t="s">
        <v>13</v>
      </c>
      <c r="F25" s="23">
        <v>31.38</v>
      </c>
    </row>
    <row r="26" spans="3:6" ht="15.75" thickBot="1" x14ac:dyDescent="0.3">
      <c r="C26" s="3"/>
      <c r="D26" s="19"/>
      <c r="E26" s="49" t="s">
        <v>245</v>
      </c>
      <c r="F26" s="50">
        <f>F25+F24+F23+F22+F21+F20+F19+F18+F17+F16+F15+F14+F13+F12</f>
        <v>1608.14</v>
      </c>
    </row>
  </sheetData>
  <customSheetViews>
    <customSheetView guid="{7D113E4B-2489-4A93-A066-E9128A217E1E}" state="hidden">
      <selection activeCell="G4" sqref="G4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7"/>
  <sheetViews>
    <sheetView topLeftCell="A4" workbookViewId="0">
      <selection sqref="A1:E27"/>
    </sheetView>
  </sheetViews>
  <sheetFormatPr defaultRowHeight="15" x14ac:dyDescent="0.25"/>
  <cols>
    <col min="3" max="3" width="25.28515625" customWidth="1"/>
    <col min="4" max="4" width="22.85546875" customWidth="1"/>
    <col min="5" max="5" width="24.42578125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6" spans="2:5" x14ac:dyDescent="0.25">
      <c r="C6" t="s">
        <v>109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47.25" x14ac:dyDescent="0.25">
      <c r="B12" s="1" t="s">
        <v>40</v>
      </c>
      <c r="C12" s="25" t="s">
        <v>97</v>
      </c>
      <c r="D12" s="30" t="s">
        <v>48</v>
      </c>
      <c r="E12" s="26">
        <v>184.24</v>
      </c>
    </row>
    <row r="13" spans="2:5" ht="15.75" x14ac:dyDescent="0.25">
      <c r="B13" s="2"/>
      <c r="C13" s="27" t="s">
        <v>49</v>
      </c>
      <c r="D13" s="31" t="s">
        <v>13</v>
      </c>
      <c r="E13" s="28">
        <v>75.760000000000005</v>
      </c>
    </row>
    <row r="14" spans="2:5" ht="44.25" customHeight="1" thickBot="1" x14ac:dyDescent="0.3">
      <c r="B14" s="2"/>
      <c r="C14" s="29" t="s">
        <v>267</v>
      </c>
      <c r="D14" s="31" t="s">
        <v>51</v>
      </c>
      <c r="E14" s="34">
        <v>128.77000000000001</v>
      </c>
    </row>
    <row r="15" spans="2:5" ht="15.75" thickBot="1" x14ac:dyDescent="0.3">
      <c r="B15" s="4" t="s">
        <v>5</v>
      </c>
      <c r="C15" s="17" t="s">
        <v>65</v>
      </c>
      <c r="D15" s="35" t="s">
        <v>44</v>
      </c>
      <c r="E15" s="36">
        <v>43</v>
      </c>
    </row>
    <row r="16" spans="2:5" ht="30" x14ac:dyDescent="0.25">
      <c r="B16" s="5" t="s">
        <v>41</v>
      </c>
      <c r="C16" s="18" t="s">
        <v>268</v>
      </c>
      <c r="D16" s="37" t="s">
        <v>35</v>
      </c>
      <c r="E16" s="44">
        <v>31.38</v>
      </c>
    </row>
    <row r="17" spans="2:5" ht="45" x14ac:dyDescent="0.25">
      <c r="B17" s="5"/>
      <c r="C17" s="40" t="s">
        <v>54</v>
      </c>
      <c r="D17" s="41" t="s">
        <v>55</v>
      </c>
      <c r="E17" s="45">
        <v>109.54</v>
      </c>
    </row>
    <row r="18" spans="2:5" x14ac:dyDescent="0.25">
      <c r="B18" s="5"/>
      <c r="C18" s="40" t="s">
        <v>88</v>
      </c>
      <c r="D18" s="41" t="s">
        <v>89</v>
      </c>
      <c r="E18" s="45">
        <v>128.1</v>
      </c>
    </row>
    <row r="19" spans="2:5" x14ac:dyDescent="0.25">
      <c r="B19" s="5"/>
      <c r="C19" s="40" t="s">
        <v>269</v>
      </c>
      <c r="D19" s="41" t="s">
        <v>101</v>
      </c>
      <c r="E19" s="45">
        <v>105</v>
      </c>
    </row>
    <row r="20" spans="2:5" x14ac:dyDescent="0.25">
      <c r="B20" s="5"/>
      <c r="C20" s="40" t="s">
        <v>57</v>
      </c>
      <c r="D20" s="41" t="s">
        <v>16</v>
      </c>
      <c r="E20" s="45">
        <v>71.52</v>
      </c>
    </row>
    <row r="21" spans="2:5" x14ac:dyDescent="0.25">
      <c r="B21" s="5"/>
      <c r="C21" s="42" t="s">
        <v>2</v>
      </c>
      <c r="D21" s="43" t="s">
        <v>19</v>
      </c>
      <c r="E21" s="46">
        <v>70.569999999999993</v>
      </c>
    </row>
    <row r="22" spans="2:5" ht="15.75" thickBot="1" x14ac:dyDescent="0.3">
      <c r="B22" s="3"/>
      <c r="C22" s="19" t="s">
        <v>3</v>
      </c>
      <c r="D22" s="38" t="s">
        <v>17</v>
      </c>
      <c r="E22" s="47">
        <v>89.19</v>
      </c>
    </row>
    <row r="23" spans="2:5" ht="60.75" thickBot="1" x14ac:dyDescent="0.3">
      <c r="B23" s="6" t="s">
        <v>42</v>
      </c>
      <c r="C23" s="20" t="s">
        <v>58</v>
      </c>
      <c r="D23" s="32" t="s">
        <v>16</v>
      </c>
      <c r="E23" s="21">
        <v>92</v>
      </c>
    </row>
    <row r="24" spans="2:5" ht="31.5" x14ac:dyDescent="0.25">
      <c r="B24" s="5" t="s">
        <v>6</v>
      </c>
      <c r="C24" s="20" t="s">
        <v>270</v>
      </c>
      <c r="D24" s="32" t="s">
        <v>74</v>
      </c>
      <c r="E24" s="21">
        <v>234.63</v>
      </c>
    </row>
    <row r="25" spans="2:5" ht="31.5" x14ac:dyDescent="0.25">
      <c r="B25" s="2"/>
      <c r="C25" s="24" t="s">
        <v>61</v>
      </c>
      <c r="D25" s="33" t="s">
        <v>62</v>
      </c>
      <c r="E25" s="23">
        <v>26.48</v>
      </c>
    </row>
    <row r="26" spans="2:5" ht="15.75" x14ac:dyDescent="0.25">
      <c r="B26" s="2"/>
      <c r="C26" s="24"/>
      <c r="D26" s="33"/>
      <c r="E26" s="23"/>
    </row>
    <row r="27" spans="2:5" ht="15.75" thickBot="1" x14ac:dyDescent="0.3">
      <c r="B27" s="3"/>
      <c r="C27" s="19"/>
      <c r="D27" s="49" t="s">
        <v>230</v>
      </c>
      <c r="E27" s="50">
        <f>E25+E24+E23+E22+E21+E20+E19+E18+E17+E16+E15+E14+E13+E12</f>
        <v>1390.18</v>
      </c>
    </row>
  </sheetData>
  <customSheetViews>
    <customSheetView guid="{7D113E4B-2489-4A93-A066-E9128A217E1E}" state="hidden" topLeftCell="A4">
      <selection sqref="A1:E2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5"/>
  <sheetViews>
    <sheetView topLeftCell="A4" workbookViewId="0">
      <selection sqref="A1:E25"/>
    </sheetView>
  </sheetViews>
  <sheetFormatPr defaultRowHeight="15" x14ac:dyDescent="0.25"/>
  <cols>
    <col min="1" max="1" width="10.7109375" customWidth="1"/>
    <col min="2" max="2" width="11.7109375" customWidth="1"/>
    <col min="3" max="3" width="35.42578125" customWidth="1"/>
    <col min="4" max="4" width="17.85546875" customWidth="1"/>
    <col min="5" max="5" width="23.7109375" customWidth="1"/>
  </cols>
  <sheetData>
    <row r="1" spans="2:5" x14ac:dyDescent="0.25">
      <c r="B1" t="s">
        <v>33</v>
      </c>
    </row>
    <row r="4" spans="2:5" x14ac:dyDescent="0.25">
      <c r="C4" t="s">
        <v>110</v>
      </c>
    </row>
    <row r="6" spans="2:5" x14ac:dyDescent="0.25">
      <c r="B6" s="10" t="s">
        <v>4</v>
      </c>
      <c r="C6" s="12" t="s">
        <v>39</v>
      </c>
      <c r="D6" s="10"/>
      <c r="E6" s="11"/>
    </row>
    <row r="7" spans="2:5" ht="15.75" thickBot="1" x14ac:dyDescent="0.3"/>
    <row r="8" spans="2:5" ht="15.75" thickBot="1" x14ac:dyDescent="0.3">
      <c r="B8" s="8">
        <v>10</v>
      </c>
      <c r="C8" s="9" t="s">
        <v>1</v>
      </c>
      <c r="D8" s="15" t="s">
        <v>11</v>
      </c>
      <c r="E8" s="16" t="s">
        <v>12</v>
      </c>
    </row>
    <row r="9" spans="2:5" ht="15.75" thickBot="1" x14ac:dyDescent="0.3">
      <c r="B9" s="13"/>
      <c r="C9" s="14"/>
      <c r="D9" s="14" t="s">
        <v>9</v>
      </c>
      <c r="E9" s="14" t="s">
        <v>10</v>
      </c>
    </row>
    <row r="10" spans="2:5" ht="31.5" x14ac:dyDescent="0.25">
      <c r="B10" s="1" t="s">
        <v>76</v>
      </c>
      <c r="C10" s="25" t="s">
        <v>25</v>
      </c>
      <c r="D10" s="30" t="s">
        <v>48</v>
      </c>
      <c r="E10" s="26">
        <v>238.71</v>
      </c>
    </row>
    <row r="11" spans="2:5" ht="15.75" x14ac:dyDescent="0.25">
      <c r="B11" s="2"/>
      <c r="C11" s="27" t="s">
        <v>209</v>
      </c>
      <c r="D11" s="31" t="s">
        <v>13</v>
      </c>
      <c r="E11" s="28">
        <v>90.78</v>
      </c>
    </row>
    <row r="12" spans="2:5" ht="16.5" thickBot="1" x14ac:dyDescent="0.3">
      <c r="B12" s="2"/>
      <c r="C12" s="29" t="s">
        <v>8</v>
      </c>
      <c r="D12" s="31" t="s">
        <v>14</v>
      </c>
      <c r="E12" s="34">
        <v>111.68</v>
      </c>
    </row>
    <row r="13" spans="2:5" ht="15.75" thickBot="1" x14ac:dyDescent="0.3">
      <c r="B13" s="4" t="s">
        <v>5</v>
      </c>
      <c r="C13" s="17" t="s">
        <v>20</v>
      </c>
      <c r="D13" s="35" t="s">
        <v>115</v>
      </c>
      <c r="E13" s="36">
        <v>84.8</v>
      </c>
    </row>
    <row r="14" spans="2:5" ht="30" x14ac:dyDescent="0.25">
      <c r="B14" s="5" t="s">
        <v>77</v>
      </c>
      <c r="C14" s="18" t="s">
        <v>261</v>
      </c>
      <c r="D14" s="37" t="s">
        <v>35</v>
      </c>
      <c r="E14" s="44">
        <v>75.06</v>
      </c>
    </row>
    <row r="15" spans="2:5" ht="30" x14ac:dyDescent="0.25">
      <c r="B15" s="5"/>
      <c r="C15" s="40" t="s">
        <v>180</v>
      </c>
      <c r="D15" s="41" t="s">
        <v>149</v>
      </c>
      <c r="E15" s="45">
        <v>84.8</v>
      </c>
    </row>
    <row r="16" spans="2:5" x14ac:dyDescent="0.25">
      <c r="B16" s="5"/>
      <c r="C16" s="40" t="s">
        <v>262</v>
      </c>
      <c r="D16" s="41" t="s">
        <v>263</v>
      </c>
      <c r="E16" s="45">
        <v>125.85</v>
      </c>
    </row>
    <row r="17" spans="2:5" ht="30" x14ac:dyDescent="0.25">
      <c r="B17" s="5"/>
      <c r="C17" s="40" t="s">
        <v>264</v>
      </c>
      <c r="D17" s="41" t="s">
        <v>95</v>
      </c>
      <c r="E17" s="45">
        <v>205.27</v>
      </c>
    </row>
    <row r="18" spans="2:5" x14ac:dyDescent="0.25">
      <c r="B18" s="5"/>
      <c r="C18" s="40" t="s">
        <v>141</v>
      </c>
      <c r="D18" s="41" t="s">
        <v>16</v>
      </c>
      <c r="E18" s="45">
        <v>68.2</v>
      </c>
    </row>
    <row r="19" spans="2:5" x14ac:dyDescent="0.25">
      <c r="B19" s="5"/>
      <c r="C19" s="42" t="s">
        <v>2</v>
      </c>
      <c r="D19" s="43" t="s">
        <v>19</v>
      </c>
      <c r="E19" s="46">
        <v>70.569999999999993</v>
      </c>
    </row>
    <row r="20" spans="2:5" ht="15.75" thickBot="1" x14ac:dyDescent="0.3">
      <c r="B20" s="3"/>
      <c r="C20" s="19" t="s">
        <v>3</v>
      </c>
      <c r="D20" s="38" t="s">
        <v>17</v>
      </c>
      <c r="E20" s="47">
        <v>89.19</v>
      </c>
    </row>
    <row r="21" spans="2:5" ht="45" x14ac:dyDescent="0.25">
      <c r="B21" s="6" t="s">
        <v>78</v>
      </c>
      <c r="C21" s="20" t="s">
        <v>153</v>
      </c>
      <c r="D21" s="32" t="s">
        <v>16</v>
      </c>
      <c r="E21" s="21">
        <v>92</v>
      </c>
    </row>
    <row r="22" spans="2:5" ht="16.5" thickBot="1" x14ac:dyDescent="0.3">
      <c r="B22" s="7"/>
      <c r="C22" s="22" t="s">
        <v>265</v>
      </c>
      <c r="D22" s="39" t="s">
        <v>18</v>
      </c>
      <c r="E22" s="48">
        <v>67.8</v>
      </c>
    </row>
    <row r="23" spans="2:5" ht="31.5" x14ac:dyDescent="0.25">
      <c r="B23" s="5" t="s">
        <v>79</v>
      </c>
      <c r="C23" s="20" t="s">
        <v>266</v>
      </c>
      <c r="D23" s="32" t="s">
        <v>71</v>
      </c>
      <c r="E23" s="21">
        <v>360.2</v>
      </c>
    </row>
    <row r="24" spans="2:5" ht="15.75" x14ac:dyDescent="0.25">
      <c r="B24" s="2"/>
      <c r="C24" s="24" t="s">
        <v>75</v>
      </c>
      <c r="D24" s="33" t="s">
        <v>13</v>
      </c>
      <c r="E24" s="23">
        <v>24.1</v>
      </c>
    </row>
    <row r="25" spans="2:5" ht="15.75" thickBot="1" x14ac:dyDescent="0.3">
      <c r="B25" s="3"/>
      <c r="C25" s="19"/>
      <c r="D25" s="49" t="s">
        <v>230</v>
      </c>
      <c r="E25" s="50">
        <f>+E24+E23+E22+E21+E20+E19+E18+E17+E16+E15+E14+E13+E12+E11+E10</f>
        <v>1789.0099999999998</v>
      </c>
    </row>
  </sheetData>
  <customSheetViews>
    <customSheetView guid="{7D113E4B-2489-4A93-A066-E9128A217E1E}" state="hidden" topLeftCell="A4">
      <selection sqref="A1:E25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7"/>
  <sheetViews>
    <sheetView workbookViewId="0">
      <selection activeCell="A5" sqref="A5:E27"/>
    </sheetView>
  </sheetViews>
  <sheetFormatPr defaultRowHeight="15" x14ac:dyDescent="0.25"/>
  <cols>
    <col min="1" max="1" width="10.85546875" customWidth="1"/>
    <col min="2" max="2" width="13.85546875" customWidth="1"/>
    <col min="3" max="3" width="32.85546875" customWidth="1"/>
    <col min="4" max="4" width="17.7109375" customWidth="1"/>
    <col min="5" max="5" width="18.5703125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5" spans="2:5" x14ac:dyDescent="0.25">
      <c r="C5" t="s">
        <v>111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31.5" x14ac:dyDescent="0.25">
      <c r="B12" s="1" t="s">
        <v>76</v>
      </c>
      <c r="C12" s="25" t="s">
        <v>201</v>
      </c>
      <c r="D12" s="30" t="s">
        <v>48</v>
      </c>
      <c r="E12" s="26">
        <v>214.8</v>
      </c>
    </row>
    <row r="13" spans="2:5" ht="15.75" x14ac:dyDescent="0.25">
      <c r="B13" s="2"/>
      <c r="C13" s="27" t="s">
        <v>81</v>
      </c>
      <c r="D13" s="31" t="s">
        <v>13</v>
      </c>
      <c r="E13" s="28">
        <v>74.58</v>
      </c>
    </row>
    <row r="14" spans="2:5" ht="16.5" thickBot="1" x14ac:dyDescent="0.3">
      <c r="B14" s="2"/>
      <c r="C14" s="29" t="s">
        <v>202</v>
      </c>
      <c r="D14" s="31" t="s">
        <v>51</v>
      </c>
      <c r="E14" s="34">
        <v>128.77000000000001</v>
      </c>
    </row>
    <row r="15" spans="2:5" ht="15.75" thickBot="1" x14ac:dyDescent="0.3">
      <c r="B15" s="4" t="s">
        <v>5</v>
      </c>
      <c r="C15" s="17" t="s">
        <v>137</v>
      </c>
      <c r="D15" s="35" t="s">
        <v>44</v>
      </c>
      <c r="E15" s="36">
        <v>47</v>
      </c>
    </row>
    <row r="16" spans="2:5" ht="30" x14ac:dyDescent="0.25">
      <c r="B16" s="5" t="s">
        <v>77</v>
      </c>
      <c r="C16" s="18" t="s">
        <v>84</v>
      </c>
      <c r="D16" s="37" t="s">
        <v>53</v>
      </c>
      <c r="E16" s="44">
        <v>42.85</v>
      </c>
    </row>
    <row r="17" spans="2:5" ht="45" x14ac:dyDescent="0.25">
      <c r="B17" s="5"/>
      <c r="C17" s="40" t="s">
        <v>257</v>
      </c>
      <c r="D17" s="41" t="s">
        <v>199</v>
      </c>
      <c r="E17" s="45">
        <v>85.97</v>
      </c>
    </row>
    <row r="18" spans="2:5" x14ac:dyDescent="0.25">
      <c r="B18" s="5"/>
      <c r="C18" s="40" t="s">
        <v>258</v>
      </c>
      <c r="D18" s="41" t="s">
        <v>87</v>
      </c>
      <c r="E18" s="45">
        <v>123.51</v>
      </c>
    </row>
    <row r="19" spans="2:5" ht="30" x14ac:dyDescent="0.25">
      <c r="B19" s="5"/>
      <c r="C19" s="40" t="s">
        <v>259</v>
      </c>
      <c r="D19" s="41" t="s">
        <v>95</v>
      </c>
      <c r="E19" s="45">
        <v>165.79</v>
      </c>
    </row>
    <row r="20" spans="2:5" x14ac:dyDescent="0.25">
      <c r="B20" s="5"/>
      <c r="C20" s="40" t="s">
        <v>152</v>
      </c>
      <c r="D20" s="41" t="s">
        <v>16</v>
      </c>
      <c r="E20" s="45">
        <v>103.14</v>
      </c>
    </row>
    <row r="21" spans="2:5" x14ac:dyDescent="0.25">
      <c r="B21" s="5"/>
      <c r="C21" s="42" t="s">
        <v>2</v>
      </c>
      <c r="D21" s="43" t="s">
        <v>19</v>
      </c>
      <c r="E21" s="46">
        <v>70.569999999999993</v>
      </c>
    </row>
    <row r="22" spans="2:5" ht="15.75" thickBot="1" x14ac:dyDescent="0.3">
      <c r="B22" s="3"/>
      <c r="C22" s="19" t="s">
        <v>3</v>
      </c>
      <c r="D22" s="38" t="s">
        <v>17</v>
      </c>
      <c r="E22" s="47">
        <v>89.19</v>
      </c>
    </row>
    <row r="23" spans="2:5" ht="30.75" thickBot="1" x14ac:dyDescent="0.3">
      <c r="B23" s="6" t="s">
        <v>78</v>
      </c>
      <c r="C23" s="20" t="s">
        <v>260</v>
      </c>
      <c r="D23" s="32" t="s">
        <v>16</v>
      </c>
      <c r="E23" s="21">
        <v>92</v>
      </c>
    </row>
    <row r="24" spans="2:5" ht="30" x14ac:dyDescent="0.25">
      <c r="B24" s="5" t="s">
        <v>79</v>
      </c>
      <c r="C24" s="20" t="s">
        <v>166</v>
      </c>
      <c r="D24" s="32" t="s">
        <v>44</v>
      </c>
      <c r="E24" s="21">
        <v>220</v>
      </c>
    </row>
    <row r="25" spans="2:5" ht="15.75" x14ac:dyDescent="0.25">
      <c r="B25" s="2"/>
      <c r="C25" s="24" t="s">
        <v>28</v>
      </c>
      <c r="D25" s="33" t="s">
        <v>13</v>
      </c>
      <c r="E25" s="23">
        <v>31.38</v>
      </c>
    </row>
    <row r="26" spans="2:5" ht="15.75" x14ac:dyDescent="0.25">
      <c r="B26" s="2"/>
      <c r="C26" s="24"/>
      <c r="D26" s="33"/>
      <c r="E26" s="23"/>
    </row>
    <row r="27" spans="2:5" ht="15.75" thickBot="1" x14ac:dyDescent="0.3">
      <c r="B27" s="3"/>
      <c r="C27" s="19"/>
      <c r="D27" s="49" t="s">
        <v>231</v>
      </c>
      <c r="E27" s="50">
        <f>E25+E24+E23+E22+E21+E20+E19+E18+E17+E16+E15+E14+E13+E12</f>
        <v>1489.5499999999997</v>
      </c>
    </row>
  </sheetData>
  <customSheetViews>
    <customSheetView guid="{7D113E4B-2489-4A93-A066-E9128A217E1E}" state="hidden">
      <selection activeCell="A5" sqref="A5:E2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6"/>
  <sheetViews>
    <sheetView workbookViewId="0">
      <selection activeCell="E26" sqref="E26"/>
    </sheetView>
  </sheetViews>
  <sheetFormatPr defaultRowHeight="15" x14ac:dyDescent="0.25"/>
  <cols>
    <col min="3" max="3" width="35.42578125" customWidth="1"/>
    <col min="4" max="4" width="17.85546875" customWidth="1"/>
    <col min="5" max="5" width="25.5703125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6" spans="2:5" x14ac:dyDescent="0.25">
      <c r="C6" t="s">
        <v>112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45" x14ac:dyDescent="0.25">
      <c r="B12" s="1" t="s">
        <v>76</v>
      </c>
      <c r="C12" s="25" t="s">
        <v>63</v>
      </c>
      <c r="D12" s="30" t="s">
        <v>48</v>
      </c>
      <c r="E12" s="26">
        <v>186.3</v>
      </c>
    </row>
    <row r="13" spans="2:5" ht="15.75" x14ac:dyDescent="0.25">
      <c r="B13" s="2"/>
      <c r="C13" s="27" t="s">
        <v>49</v>
      </c>
      <c r="D13" s="31" t="s">
        <v>13</v>
      </c>
      <c r="E13" s="28">
        <v>75.760000000000005</v>
      </c>
    </row>
    <row r="14" spans="2:5" ht="16.5" thickBot="1" x14ac:dyDescent="0.3">
      <c r="B14" s="2"/>
      <c r="C14" s="29" t="s">
        <v>8</v>
      </c>
      <c r="D14" s="31" t="s">
        <v>14</v>
      </c>
      <c r="E14" s="34">
        <v>111.68</v>
      </c>
    </row>
    <row r="15" spans="2:5" ht="15.75" thickBot="1" x14ac:dyDescent="0.3">
      <c r="B15" s="4" t="s">
        <v>5</v>
      </c>
      <c r="C15" s="17" t="s">
        <v>20</v>
      </c>
      <c r="D15" s="35" t="s">
        <v>115</v>
      </c>
      <c r="E15" s="36">
        <v>84.8</v>
      </c>
    </row>
    <row r="16" spans="2:5" ht="30" x14ac:dyDescent="0.25">
      <c r="B16" s="5" t="s">
        <v>77</v>
      </c>
      <c r="C16" s="18" t="s">
        <v>253</v>
      </c>
      <c r="D16" s="37" t="s">
        <v>53</v>
      </c>
      <c r="E16" s="44">
        <v>49.65</v>
      </c>
    </row>
    <row r="17" spans="2:5" ht="30" x14ac:dyDescent="0.25">
      <c r="B17" s="5"/>
      <c r="C17" s="40" t="s">
        <v>254</v>
      </c>
      <c r="D17" s="41" t="s">
        <v>55</v>
      </c>
      <c r="E17" s="45">
        <v>114.56</v>
      </c>
    </row>
    <row r="18" spans="2:5" ht="30" x14ac:dyDescent="0.25">
      <c r="B18" s="5"/>
      <c r="C18" s="40" t="s">
        <v>185</v>
      </c>
      <c r="D18" s="41" t="s">
        <v>106</v>
      </c>
      <c r="E18" s="45">
        <v>201.98</v>
      </c>
    </row>
    <row r="19" spans="2:5" x14ac:dyDescent="0.25">
      <c r="B19" s="5"/>
      <c r="C19" s="40" t="s">
        <v>57</v>
      </c>
      <c r="D19" s="41" t="s">
        <v>16</v>
      </c>
      <c r="E19" s="45">
        <v>71.52</v>
      </c>
    </row>
    <row r="20" spans="2:5" ht="15.75" thickBot="1" x14ac:dyDescent="0.3">
      <c r="B20" s="3"/>
      <c r="C20" s="19" t="s">
        <v>3</v>
      </c>
      <c r="D20" s="38" t="s">
        <v>17</v>
      </c>
      <c r="E20" s="47">
        <v>89.19</v>
      </c>
    </row>
    <row r="21" spans="2:5" ht="60" x14ac:dyDescent="0.25">
      <c r="B21" s="6" t="s">
        <v>78</v>
      </c>
      <c r="C21" s="20" t="s">
        <v>103</v>
      </c>
      <c r="D21" s="32" t="s">
        <v>16</v>
      </c>
      <c r="E21" s="21">
        <v>92</v>
      </c>
    </row>
    <row r="22" spans="2:5" ht="16.5" thickBot="1" x14ac:dyDescent="0.3">
      <c r="B22" s="7"/>
      <c r="C22" s="22" t="s">
        <v>123</v>
      </c>
      <c r="D22" s="39" t="s">
        <v>255</v>
      </c>
      <c r="E22" s="48">
        <v>166.8</v>
      </c>
    </row>
    <row r="23" spans="2:5" ht="30" x14ac:dyDescent="0.25">
      <c r="B23" s="5" t="s">
        <v>79</v>
      </c>
      <c r="C23" s="20" t="s">
        <v>251</v>
      </c>
      <c r="D23" s="32" t="s">
        <v>74</v>
      </c>
      <c r="E23" s="21">
        <v>289.66000000000003</v>
      </c>
    </row>
    <row r="24" spans="2:5" ht="15.75" x14ac:dyDescent="0.25">
      <c r="B24" s="5"/>
      <c r="C24" s="54" t="s">
        <v>2</v>
      </c>
      <c r="D24" s="55" t="s">
        <v>46</v>
      </c>
      <c r="E24" s="56">
        <v>58.81</v>
      </c>
    </row>
    <row r="25" spans="2:5" ht="15.75" x14ac:dyDescent="0.25">
      <c r="B25" s="2"/>
      <c r="C25" s="24" t="s">
        <v>256</v>
      </c>
      <c r="D25" s="33" t="s">
        <v>13</v>
      </c>
      <c r="E25" s="23">
        <v>28.7</v>
      </c>
    </row>
    <row r="26" spans="2:5" ht="15.75" thickBot="1" x14ac:dyDescent="0.3">
      <c r="B26" s="3"/>
      <c r="C26" s="19"/>
      <c r="D26" s="49" t="s">
        <v>230</v>
      </c>
      <c r="E26" s="50">
        <f>E25+E24+E23+E22+E21+E20+E19+E18+E17+E16+E15+E14+E13+E12</f>
        <v>1621.41</v>
      </c>
    </row>
  </sheetData>
  <customSheetViews>
    <customSheetView guid="{7D113E4B-2489-4A93-A066-E9128A217E1E}" state="hidden">
      <selection activeCell="E26" sqref="E26"/>
      <pageMargins left="0.7" right="0.7" top="0.75" bottom="0.75" header="0.3" footer="0.3"/>
    </customSheetView>
    <customSheetView guid="{06E0BFEC-26B1-439F-9F91-D4251EABDD05}" topLeftCell="A4">
      <selection activeCell="E12" sqref="E12"/>
      <pageMargins left="0.7" right="0.7" top="0.75" bottom="0.75" header="0.3" footer="0.3"/>
    </customSheetView>
    <customSheetView guid="{C9C26154-0979-4920-B652-51709B043797}" topLeftCell="A4">
      <selection activeCell="E28" sqref="E2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7"/>
  <sheetViews>
    <sheetView workbookViewId="0">
      <selection sqref="A1:E27"/>
    </sheetView>
  </sheetViews>
  <sheetFormatPr defaultRowHeight="15" x14ac:dyDescent="0.25"/>
  <cols>
    <col min="3" max="3" width="22.7109375" customWidth="1"/>
    <col min="4" max="4" width="26.5703125" customWidth="1"/>
    <col min="5" max="5" width="13.85546875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5" spans="2:5" x14ac:dyDescent="0.25">
      <c r="C5" t="s">
        <v>113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45" x14ac:dyDescent="0.25">
      <c r="B12" s="1" t="s">
        <v>76</v>
      </c>
      <c r="C12" s="25" t="s">
        <v>193</v>
      </c>
      <c r="D12" s="30" t="s">
        <v>115</v>
      </c>
      <c r="E12" s="26">
        <v>120</v>
      </c>
    </row>
    <row r="13" spans="2:5" ht="15.75" x14ac:dyDescent="0.25">
      <c r="B13" s="2"/>
      <c r="C13" s="27" t="s">
        <v>116</v>
      </c>
      <c r="D13" s="31" t="s">
        <v>16</v>
      </c>
      <c r="E13" s="28">
        <v>58.83</v>
      </c>
    </row>
    <row r="14" spans="2:5" ht="16.5" thickBot="1" x14ac:dyDescent="0.3">
      <c r="B14" s="2"/>
      <c r="C14" s="29" t="s">
        <v>117</v>
      </c>
      <c r="D14" s="31" t="s">
        <v>186</v>
      </c>
      <c r="E14" s="34">
        <v>146.1</v>
      </c>
    </row>
    <row r="15" spans="2:5" ht="15.75" thickBot="1" x14ac:dyDescent="0.3">
      <c r="B15" s="4" t="s">
        <v>5</v>
      </c>
      <c r="C15" s="17" t="s">
        <v>137</v>
      </c>
      <c r="D15" s="35" t="s">
        <v>44</v>
      </c>
      <c r="E15" s="36">
        <v>47</v>
      </c>
    </row>
    <row r="16" spans="2:5" ht="30" x14ac:dyDescent="0.25">
      <c r="B16" s="5" t="s">
        <v>77</v>
      </c>
      <c r="C16" s="18" t="s">
        <v>176</v>
      </c>
      <c r="D16" s="37" t="s">
        <v>35</v>
      </c>
      <c r="E16" s="44">
        <v>75.06</v>
      </c>
    </row>
    <row r="17" spans="2:5" ht="60" x14ac:dyDescent="0.25">
      <c r="B17" s="5"/>
      <c r="C17" s="40" t="s">
        <v>194</v>
      </c>
      <c r="D17" s="41" t="s">
        <v>149</v>
      </c>
      <c r="E17" s="45">
        <v>106.12</v>
      </c>
    </row>
    <row r="18" spans="2:5" ht="30" x14ac:dyDescent="0.25">
      <c r="B18" s="5"/>
      <c r="C18" s="40" t="s">
        <v>177</v>
      </c>
      <c r="D18" s="41" t="s">
        <v>69</v>
      </c>
      <c r="E18" s="45">
        <v>211.06</v>
      </c>
    </row>
    <row r="19" spans="2:5" ht="60" x14ac:dyDescent="0.25">
      <c r="B19" s="5"/>
      <c r="C19" s="40" t="s">
        <v>195</v>
      </c>
      <c r="D19" s="41" t="s">
        <v>168</v>
      </c>
      <c r="E19" s="45">
        <v>141.96</v>
      </c>
    </row>
    <row r="20" spans="2:5" ht="30" x14ac:dyDescent="0.25">
      <c r="B20" s="5"/>
      <c r="C20" s="40" t="s">
        <v>152</v>
      </c>
      <c r="D20" s="41" t="s">
        <v>16</v>
      </c>
      <c r="E20" s="45">
        <v>55.26</v>
      </c>
    </row>
    <row r="21" spans="2:5" x14ac:dyDescent="0.25">
      <c r="B21" s="5"/>
      <c r="C21" s="42" t="s">
        <v>2</v>
      </c>
      <c r="D21" s="43" t="s">
        <v>46</v>
      </c>
      <c r="E21" s="46">
        <v>58.75</v>
      </c>
    </row>
    <row r="22" spans="2:5" ht="15.75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" x14ac:dyDescent="0.25">
      <c r="B23" s="6" t="s">
        <v>78</v>
      </c>
      <c r="C23" s="20" t="s">
        <v>250</v>
      </c>
      <c r="D23" s="32" t="s">
        <v>16</v>
      </c>
      <c r="E23" s="21">
        <v>91.8</v>
      </c>
    </row>
    <row r="24" spans="2:5" ht="16.5" thickBot="1" x14ac:dyDescent="0.3">
      <c r="B24" s="7"/>
      <c r="C24" s="22" t="s">
        <v>196</v>
      </c>
      <c r="D24" s="39" t="s">
        <v>83</v>
      </c>
      <c r="E24" s="48">
        <v>83</v>
      </c>
    </row>
    <row r="25" spans="2:5" ht="30" x14ac:dyDescent="0.25">
      <c r="B25" s="5" t="s">
        <v>79</v>
      </c>
      <c r="C25" s="20" t="s">
        <v>197</v>
      </c>
      <c r="D25" s="32" t="s">
        <v>44</v>
      </c>
      <c r="E25" s="21">
        <v>245</v>
      </c>
    </row>
    <row r="26" spans="2:5" ht="31.5" x14ac:dyDescent="0.25">
      <c r="B26" s="2"/>
      <c r="C26" s="24" t="s">
        <v>96</v>
      </c>
      <c r="D26" s="33" t="s">
        <v>62</v>
      </c>
      <c r="E26" s="23">
        <v>26.48</v>
      </c>
    </row>
    <row r="27" spans="2:5" ht="15.75" thickBot="1" x14ac:dyDescent="0.3">
      <c r="B27" s="3"/>
      <c r="C27" s="19"/>
      <c r="D27" s="49" t="s">
        <v>230</v>
      </c>
      <c r="E27" s="50">
        <f>E26+E25+E24+E23+E22+E21+E20+E19+E17+E12+E18+E16+E15+E14+E13</f>
        <v>1555.5199999999998</v>
      </c>
    </row>
  </sheetData>
  <customSheetViews>
    <customSheetView guid="{7D113E4B-2489-4A93-A066-E9128A217E1E}" state="hidden">
      <selection sqref="A1:E2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topLeftCell="A5" workbookViewId="0">
      <selection activeCell="E18" sqref="E18"/>
    </sheetView>
  </sheetViews>
  <sheetFormatPr defaultRowHeight="15" x14ac:dyDescent="0.25"/>
  <cols>
    <col min="3" max="3" width="34.5703125" customWidth="1"/>
    <col min="5" max="5" width="23.855468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135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63</v>
      </c>
      <c r="D13" s="30" t="s">
        <v>48</v>
      </c>
      <c r="E13" s="26">
        <v>186.3</v>
      </c>
    </row>
    <row r="14" spans="2:5" ht="15.75" x14ac:dyDescent="0.25">
      <c r="B14" s="2"/>
      <c r="C14" s="27" t="s">
        <v>136</v>
      </c>
      <c r="D14" s="31" t="s">
        <v>13</v>
      </c>
      <c r="E14" s="28">
        <v>72.7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77</v>
      </c>
      <c r="C17" s="18" t="s">
        <v>249</v>
      </c>
      <c r="D17" s="37" t="s">
        <v>53</v>
      </c>
      <c r="E17" s="44">
        <v>54.06</v>
      </c>
    </row>
    <row r="18" spans="2:5" ht="52.15" customHeight="1" x14ac:dyDescent="0.25">
      <c r="B18" s="5"/>
      <c r="C18" s="40" t="s">
        <v>173</v>
      </c>
      <c r="D18" s="41" t="s">
        <v>16</v>
      </c>
      <c r="E18" s="45">
        <v>106.74</v>
      </c>
    </row>
    <row r="19" spans="2:5" ht="36.6" customHeight="1" x14ac:dyDescent="0.25">
      <c r="B19" s="5"/>
      <c r="C19" s="40" t="s">
        <v>174</v>
      </c>
      <c r="D19" s="41" t="s">
        <v>115</v>
      </c>
      <c r="E19" s="45">
        <v>290.64</v>
      </c>
    </row>
    <row r="20" spans="2:5" ht="36" customHeight="1" x14ac:dyDescent="0.25">
      <c r="B20" s="5"/>
      <c r="C20" s="40" t="s">
        <v>141</v>
      </c>
      <c r="D20" s="41" t="s">
        <v>16</v>
      </c>
      <c r="E20" s="45">
        <v>68.2</v>
      </c>
    </row>
    <row r="21" spans="2:5" x14ac:dyDescent="0.25">
      <c r="B21" s="5"/>
      <c r="C21" s="42" t="s">
        <v>2</v>
      </c>
      <c r="D21" s="43" t="s">
        <v>18</v>
      </c>
      <c r="E21" s="46">
        <v>47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60" x14ac:dyDescent="0.25">
      <c r="B23" s="6" t="s">
        <v>78</v>
      </c>
      <c r="C23" s="20" t="s">
        <v>153</v>
      </c>
      <c r="D23" s="32" t="s">
        <v>16</v>
      </c>
      <c r="E23" s="21">
        <v>91.8</v>
      </c>
    </row>
    <row r="24" spans="2:5" ht="16.5" thickBot="1" x14ac:dyDescent="0.3">
      <c r="B24" s="7"/>
      <c r="C24" s="22" t="s">
        <v>154</v>
      </c>
      <c r="D24" s="39" t="s">
        <v>53</v>
      </c>
      <c r="E24" s="48">
        <v>165.5</v>
      </c>
    </row>
    <row r="25" spans="2:5" ht="40.15" customHeight="1" x14ac:dyDescent="0.25">
      <c r="B25" s="5" t="s">
        <v>79</v>
      </c>
      <c r="C25" s="20" t="s">
        <v>142</v>
      </c>
      <c r="D25" s="32" t="s">
        <v>143</v>
      </c>
      <c r="E25" s="21">
        <v>88</v>
      </c>
    </row>
    <row r="26" spans="2:5" ht="38.25" customHeight="1" x14ac:dyDescent="0.25">
      <c r="B26" s="2"/>
      <c r="C26" s="24" t="s">
        <v>189</v>
      </c>
      <c r="D26" s="33" t="s">
        <v>89</v>
      </c>
      <c r="E26" s="23">
        <v>212.8</v>
      </c>
    </row>
    <row r="27" spans="2:5" ht="21.75" customHeight="1" x14ac:dyDescent="0.25">
      <c r="B27" s="2"/>
      <c r="C27" s="57" t="s">
        <v>28</v>
      </c>
      <c r="D27" s="58" t="s">
        <v>13</v>
      </c>
      <c r="E27" s="59">
        <v>79.38</v>
      </c>
    </row>
    <row r="28" spans="2:5" ht="20.25" customHeight="1" x14ac:dyDescent="0.25">
      <c r="B28" s="2"/>
      <c r="C28" s="57" t="s">
        <v>2</v>
      </c>
      <c r="D28" s="58" t="s">
        <v>19</v>
      </c>
      <c r="E28" s="59">
        <v>70.5</v>
      </c>
    </row>
    <row r="29" spans="2:5" ht="66" customHeight="1" thickBot="1" x14ac:dyDescent="0.3">
      <c r="B29" s="3"/>
      <c r="C29" s="19"/>
      <c r="D29" s="49" t="s">
        <v>230</v>
      </c>
      <c r="E29" s="50">
        <f>E28+E27+E26+E25+E24+E23+E22+E21+E20+E19+E18+E17+E16+E15+E14+E13</f>
        <v>1781.32</v>
      </c>
    </row>
  </sheetData>
  <customSheetViews>
    <customSheetView guid="{7D113E4B-2489-4A93-A066-E9128A217E1E}" state="hidden" topLeftCell="A5">
      <selection activeCell="E18" sqref="E18"/>
      <pageMargins left="0.7" right="0.7" top="0.75" bottom="0.75" header="0.3" footer="0.3"/>
    </customSheetView>
    <customSheetView guid="{06E0BFEC-26B1-439F-9F91-D4251EABDD05}" topLeftCell="A22">
      <selection activeCell="D30" sqref="D30"/>
      <pageMargins left="0.7" right="0.7" top="0.75" bottom="0.75" header="0.3" footer="0.3"/>
    </customSheetView>
    <customSheetView guid="{C9C26154-0979-4920-B652-51709B043797}" topLeftCell="A4">
      <selection activeCell="E18" sqref="E1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topLeftCell="A4" workbookViewId="0">
      <selection activeCell="C42" sqref="C42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155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162</v>
      </c>
      <c r="D13" s="30" t="s">
        <v>48</v>
      </c>
      <c r="E13" s="26">
        <v>225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41</v>
      </c>
      <c r="C17" s="18" t="s">
        <v>252</v>
      </c>
      <c r="D17" s="37" t="s">
        <v>53</v>
      </c>
      <c r="E17" s="44">
        <v>41.8</v>
      </c>
    </row>
    <row r="18" spans="2:5" ht="52.15" customHeight="1" x14ac:dyDescent="0.25">
      <c r="B18" s="5"/>
      <c r="C18" s="40" t="s">
        <v>156</v>
      </c>
      <c r="D18" s="41" t="s">
        <v>157</v>
      </c>
      <c r="E18" s="45">
        <v>114.56</v>
      </c>
    </row>
    <row r="19" spans="2:5" ht="36.6" customHeight="1" x14ac:dyDescent="0.25">
      <c r="B19" s="5"/>
      <c r="C19" s="40" t="s">
        <v>185</v>
      </c>
      <c r="D19" s="41" t="s">
        <v>106</v>
      </c>
      <c r="E19" s="45">
        <v>201.98</v>
      </c>
    </row>
    <row r="20" spans="2:5" x14ac:dyDescent="0.25">
      <c r="B20" s="5"/>
      <c r="C20" s="42" t="s">
        <v>57</v>
      </c>
      <c r="D20" s="43" t="s">
        <v>16</v>
      </c>
      <c r="E20" s="46">
        <v>68.180000000000007</v>
      </c>
    </row>
    <row r="21" spans="2:5" ht="21.6" customHeight="1" thickBot="1" x14ac:dyDescent="0.3">
      <c r="B21" s="3"/>
      <c r="C21" s="19" t="s">
        <v>3</v>
      </c>
      <c r="D21" s="38" t="s">
        <v>17</v>
      </c>
      <c r="E21" s="47">
        <v>89.1</v>
      </c>
    </row>
    <row r="22" spans="2:5" ht="21.6" customHeight="1" thickBot="1" x14ac:dyDescent="0.3">
      <c r="B22" s="2"/>
      <c r="C22" s="60" t="s">
        <v>2</v>
      </c>
      <c r="D22" s="61" t="s">
        <v>46</v>
      </c>
      <c r="E22" s="62">
        <v>58.75</v>
      </c>
    </row>
    <row r="23" spans="2:5" ht="60" x14ac:dyDescent="0.25">
      <c r="B23" s="6" t="s">
        <v>42</v>
      </c>
      <c r="C23" s="20" t="s">
        <v>91</v>
      </c>
      <c r="D23" s="32" t="s">
        <v>16</v>
      </c>
      <c r="E23" s="21">
        <v>90</v>
      </c>
    </row>
    <row r="24" spans="2:5" ht="16.5" thickBot="1" x14ac:dyDescent="0.3">
      <c r="B24" s="7"/>
      <c r="C24" s="22" t="s">
        <v>160</v>
      </c>
      <c r="D24" s="39" t="s">
        <v>18</v>
      </c>
      <c r="E24" s="48">
        <v>192</v>
      </c>
    </row>
    <row r="25" spans="2:5" ht="40.15" customHeight="1" x14ac:dyDescent="0.25">
      <c r="B25" s="5" t="s">
        <v>6</v>
      </c>
      <c r="C25" s="20" t="s">
        <v>161</v>
      </c>
      <c r="D25" s="32" t="s">
        <v>69</v>
      </c>
      <c r="E25" s="21">
        <v>124.56</v>
      </c>
    </row>
    <row r="26" spans="2:5" ht="22.15" customHeight="1" x14ac:dyDescent="0.25">
      <c r="B26" s="2"/>
      <c r="C26" s="24" t="s">
        <v>88</v>
      </c>
      <c r="D26" s="33" t="s">
        <v>89</v>
      </c>
      <c r="E26" s="23">
        <v>128.1</v>
      </c>
    </row>
    <row r="27" spans="2:5" ht="22.15" customHeight="1" x14ac:dyDescent="0.25">
      <c r="B27" s="2"/>
      <c r="C27" s="24" t="s">
        <v>75</v>
      </c>
      <c r="D27" s="33" t="s">
        <v>13</v>
      </c>
      <c r="E27" s="23">
        <v>24.1</v>
      </c>
    </row>
    <row r="28" spans="2:5" ht="14.45" customHeight="1" x14ac:dyDescent="0.25">
      <c r="B28" s="2"/>
      <c r="C28" s="24" t="s">
        <v>2</v>
      </c>
      <c r="D28" s="33" t="s">
        <v>19</v>
      </c>
      <c r="E28" s="23">
        <v>70.5</v>
      </c>
    </row>
    <row r="29" spans="2:5" ht="30.75" thickBot="1" x14ac:dyDescent="0.3">
      <c r="B29" s="3"/>
      <c r="C29" s="19"/>
      <c r="D29" s="49" t="s">
        <v>230</v>
      </c>
      <c r="E29" s="50">
        <f>E28+E27+E26+E25+E24+E23+E22+E21+E20+E19+E18+E17+E16+E15+E14+E13</f>
        <v>1629.8999999999999</v>
      </c>
    </row>
  </sheetData>
  <customSheetViews>
    <customSheetView guid="{7D113E4B-2489-4A93-A066-E9128A217E1E}" state="hidden" topLeftCell="A4">
      <selection activeCell="C42" sqref="C42"/>
      <pageMargins left="0.7" right="0.7" top="0.75" bottom="0.75" header="0.3" footer="0.3"/>
    </customSheetView>
    <customSheetView guid="{06E0BFEC-26B1-439F-9F91-D4251EABDD05}" topLeftCell="A22">
      <selection activeCell="E17" sqref="E17"/>
      <pageMargins left="0.7" right="0.7" top="0.75" bottom="0.75" header="0.3" footer="0.3"/>
    </customSheetView>
    <customSheetView guid="{C9C26154-0979-4920-B652-51709B043797}" topLeftCell="A10">
      <selection activeCell="D29" sqref="D2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topLeftCell="A7" workbookViewId="0">
      <selection activeCell="F13" sqref="F13"/>
    </sheetView>
  </sheetViews>
  <sheetFormatPr defaultRowHeight="15" x14ac:dyDescent="0.25"/>
  <cols>
    <col min="3" max="3" width="34.5703125" customWidth="1"/>
    <col min="5" max="5" width="23.855468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145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146</v>
      </c>
      <c r="D13" s="30" t="s">
        <v>48</v>
      </c>
      <c r="E13" s="26">
        <v>202.64</v>
      </c>
    </row>
    <row r="14" spans="2:5" ht="15.75" x14ac:dyDescent="0.25">
      <c r="B14" s="2"/>
      <c r="C14" s="27" t="s">
        <v>116</v>
      </c>
      <c r="D14" s="31" t="s">
        <v>13</v>
      </c>
      <c r="E14" s="28">
        <v>58.83</v>
      </c>
    </row>
    <row r="15" spans="2:5" ht="16.5" thickBot="1" x14ac:dyDescent="0.3">
      <c r="B15" s="2"/>
      <c r="C15" s="29" t="s">
        <v>117</v>
      </c>
      <c r="D15" s="31" t="s">
        <v>186</v>
      </c>
      <c r="E15" s="34">
        <v>146.1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76</v>
      </c>
    </row>
    <row r="17" spans="2:5" ht="30" x14ac:dyDescent="0.25">
      <c r="B17" s="5" t="s">
        <v>77</v>
      </c>
      <c r="C17" s="18" t="s">
        <v>147</v>
      </c>
      <c r="D17" s="37" t="s">
        <v>35</v>
      </c>
      <c r="E17" s="44">
        <v>66.84</v>
      </c>
    </row>
    <row r="18" spans="2:5" ht="60.75" customHeight="1" x14ac:dyDescent="0.25">
      <c r="B18" s="5"/>
      <c r="C18" s="40" t="s">
        <v>182</v>
      </c>
      <c r="D18" s="41" t="s">
        <v>149</v>
      </c>
      <c r="E18" s="45">
        <v>87.64</v>
      </c>
    </row>
    <row r="19" spans="2:5" ht="36.6" customHeight="1" x14ac:dyDescent="0.25">
      <c r="B19" s="5"/>
      <c r="C19" s="40" t="s">
        <v>187</v>
      </c>
      <c r="D19" s="41" t="s">
        <v>101</v>
      </c>
      <c r="E19" s="45">
        <v>112.5</v>
      </c>
    </row>
    <row r="20" spans="2:5" ht="36" customHeight="1" x14ac:dyDescent="0.25">
      <c r="B20" s="5"/>
      <c r="C20" s="40" t="s">
        <v>151</v>
      </c>
      <c r="D20" s="41" t="s">
        <v>95</v>
      </c>
      <c r="E20" s="45">
        <v>155.22</v>
      </c>
    </row>
    <row r="21" spans="2:5" ht="36" customHeight="1" x14ac:dyDescent="0.25">
      <c r="B21" s="5"/>
      <c r="C21" s="40" t="s">
        <v>152</v>
      </c>
      <c r="D21" s="41" t="s">
        <v>16</v>
      </c>
      <c r="E21" s="45">
        <v>55.26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188</v>
      </c>
      <c r="D24" s="32" t="s">
        <v>16</v>
      </c>
      <c r="E24" s="21">
        <v>96.3</v>
      </c>
    </row>
    <row r="25" spans="2:5" ht="16.5" thickBot="1" x14ac:dyDescent="0.3">
      <c r="B25" s="7"/>
      <c r="C25" s="22" t="s">
        <v>123</v>
      </c>
      <c r="D25" s="39" t="s">
        <v>18</v>
      </c>
      <c r="E25" s="48">
        <v>90.2</v>
      </c>
    </row>
    <row r="26" spans="2:5" ht="40.15" customHeight="1" x14ac:dyDescent="0.25">
      <c r="B26" s="5" t="s">
        <v>79</v>
      </c>
      <c r="C26" s="20" t="s">
        <v>105</v>
      </c>
      <c r="D26" s="32" t="s">
        <v>106</v>
      </c>
      <c r="E26" s="21">
        <v>418.5</v>
      </c>
    </row>
    <row r="27" spans="2:5" ht="22.15" customHeight="1" x14ac:dyDescent="0.25">
      <c r="B27" s="2"/>
      <c r="C27" s="24" t="s">
        <v>96</v>
      </c>
      <c r="D27" s="33" t="s">
        <v>62</v>
      </c>
      <c r="E27" s="23">
        <v>26.48</v>
      </c>
    </row>
    <row r="28" spans="2:5" ht="66" customHeight="1" thickBot="1" x14ac:dyDescent="0.3">
      <c r="B28" s="3"/>
      <c r="C28" s="19"/>
      <c r="D28" s="49" t="s">
        <v>230</v>
      </c>
      <c r="E28" s="50">
        <f>E27+E26+E25+E24+E23+E22+E21+E20+E18+E19+E17+E16+E15+E13+14:14</f>
        <v>1740.3599999999997</v>
      </c>
    </row>
  </sheetData>
  <customSheetViews>
    <customSheetView guid="{7D113E4B-2489-4A93-A066-E9128A217E1E}" state="hidden" topLeftCell="A7">
      <selection activeCell="F13" sqref="F13"/>
      <pageMargins left="0.7" right="0.7" top="0.75" bottom="0.75" header="0.3" footer="0.3"/>
    </customSheetView>
    <customSheetView guid="{06E0BFEC-26B1-439F-9F91-D4251EABDD05}" topLeftCell="A25">
      <selection activeCell="D29" sqref="D29"/>
      <pageMargins left="0.7" right="0.7" top="0.75" bottom="0.75" header="0.3" footer="0.3"/>
    </customSheetView>
    <customSheetView guid="{C9C26154-0979-4920-B652-51709B043797}" topLeftCell="A4">
      <selection activeCell="E29" sqref="E2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6"/>
  <sheetViews>
    <sheetView topLeftCell="A4" workbookViewId="0">
      <selection activeCell="C22" sqref="C22"/>
    </sheetView>
  </sheetViews>
  <sheetFormatPr defaultRowHeight="15" x14ac:dyDescent="0.25"/>
  <cols>
    <col min="3" max="3" width="19.7109375" customWidth="1"/>
    <col min="4" max="4" width="26" customWidth="1"/>
    <col min="5" max="5" width="29.28515625" customWidth="1"/>
  </cols>
  <sheetData>
    <row r="1" spans="2:5" x14ac:dyDescent="0.25">
      <c r="B1" t="s">
        <v>7</v>
      </c>
    </row>
    <row r="2" spans="2:5" x14ac:dyDescent="0.25">
      <c r="B2" t="s">
        <v>32</v>
      </c>
    </row>
    <row r="3" spans="2:5" x14ac:dyDescent="0.25">
      <c r="B3" t="s">
        <v>33</v>
      </c>
    </row>
    <row r="6" spans="2:5" x14ac:dyDescent="0.25">
      <c r="C6" t="s">
        <v>125</v>
      </c>
    </row>
    <row r="8" spans="2:5" x14ac:dyDescent="0.25">
      <c r="B8" s="10" t="s">
        <v>4</v>
      </c>
      <c r="C8" s="12" t="s">
        <v>39</v>
      </c>
      <c r="D8" s="10"/>
      <c r="E8" s="11"/>
    </row>
    <row r="9" spans="2:5" ht="15.75" thickBot="1" x14ac:dyDescent="0.3"/>
    <row r="10" spans="2:5" ht="15.75" thickBot="1" x14ac:dyDescent="0.3">
      <c r="B10" s="8">
        <v>10</v>
      </c>
      <c r="C10" s="9" t="s">
        <v>1</v>
      </c>
      <c r="D10" s="15" t="s">
        <v>11</v>
      </c>
      <c r="E10" s="16" t="s">
        <v>12</v>
      </c>
    </row>
    <row r="11" spans="2:5" ht="15.75" thickBot="1" x14ac:dyDescent="0.3">
      <c r="B11" s="13"/>
      <c r="C11" s="14"/>
      <c r="D11" s="14" t="s">
        <v>9</v>
      </c>
      <c r="E11" s="14" t="s">
        <v>10</v>
      </c>
    </row>
    <row r="12" spans="2:5" ht="63" x14ac:dyDescent="0.25">
      <c r="B12" s="1" t="s">
        <v>40</v>
      </c>
      <c r="C12" s="25" t="s">
        <v>126</v>
      </c>
      <c r="D12" s="30" t="s">
        <v>48</v>
      </c>
      <c r="E12" s="26">
        <v>223.41</v>
      </c>
    </row>
    <row r="13" spans="2:5" ht="15.75" x14ac:dyDescent="0.25">
      <c r="B13" s="2"/>
      <c r="C13" s="27" t="s">
        <v>26</v>
      </c>
      <c r="D13" s="31" t="s">
        <v>13</v>
      </c>
      <c r="E13" s="28">
        <v>42.67</v>
      </c>
    </row>
    <row r="14" spans="2:5" ht="16.5" thickBot="1" x14ac:dyDescent="0.3">
      <c r="B14" s="2"/>
      <c r="C14" s="29" t="s">
        <v>190</v>
      </c>
      <c r="D14" s="31" t="s">
        <v>128</v>
      </c>
      <c r="E14" s="34">
        <v>119.8</v>
      </c>
    </row>
    <row r="15" spans="2:5" ht="15.75" thickBot="1" x14ac:dyDescent="0.3">
      <c r="B15" s="4" t="s">
        <v>5</v>
      </c>
      <c r="C15" s="17" t="s">
        <v>20</v>
      </c>
      <c r="D15" s="35" t="s">
        <v>44</v>
      </c>
      <c r="E15" s="36">
        <v>76</v>
      </c>
    </row>
    <row r="16" spans="2:5" ht="30" x14ac:dyDescent="0.25">
      <c r="B16" s="5" t="s">
        <v>41</v>
      </c>
      <c r="C16" s="18" t="s">
        <v>247</v>
      </c>
      <c r="D16" s="37" t="s">
        <v>53</v>
      </c>
      <c r="E16" s="44">
        <v>41.8</v>
      </c>
    </row>
    <row r="17" spans="2:5" ht="45" x14ac:dyDescent="0.25">
      <c r="B17" s="5"/>
      <c r="C17" s="40" t="s">
        <v>175</v>
      </c>
      <c r="D17" s="41" t="s">
        <v>16</v>
      </c>
      <c r="E17" s="45">
        <v>61.74</v>
      </c>
    </row>
    <row r="18" spans="2:5" ht="30" x14ac:dyDescent="0.25">
      <c r="B18" s="5"/>
      <c r="C18" s="40" t="s">
        <v>131</v>
      </c>
      <c r="D18" s="41" t="s">
        <v>115</v>
      </c>
      <c r="E18" s="45">
        <v>264</v>
      </c>
    </row>
    <row r="19" spans="2:5" ht="30" x14ac:dyDescent="0.25">
      <c r="B19" s="5"/>
      <c r="C19" s="42" t="s">
        <v>192</v>
      </c>
      <c r="D19" s="43" t="s">
        <v>16</v>
      </c>
      <c r="E19" s="46">
        <v>68.180000000000007</v>
      </c>
    </row>
    <row r="20" spans="2:5" x14ac:dyDescent="0.25">
      <c r="B20" s="5"/>
      <c r="C20" s="40" t="s">
        <v>2</v>
      </c>
      <c r="D20" s="41" t="s">
        <v>46</v>
      </c>
      <c r="E20" s="45">
        <v>58.75</v>
      </c>
    </row>
    <row r="21" spans="2:5" ht="15.75" thickBot="1" x14ac:dyDescent="0.3">
      <c r="B21" s="3"/>
      <c r="C21" s="19" t="s">
        <v>3</v>
      </c>
      <c r="D21" s="38" t="s">
        <v>17</v>
      </c>
      <c r="E21" s="47">
        <v>89.1</v>
      </c>
    </row>
    <row r="22" spans="2:5" ht="60.75" thickBot="1" x14ac:dyDescent="0.3">
      <c r="B22" s="6" t="s">
        <v>42</v>
      </c>
      <c r="C22" s="20" t="s">
        <v>103</v>
      </c>
      <c r="D22" s="32" t="s">
        <v>16</v>
      </c>
      <c r="E22" s="21">
        <v>102</v>
      </c>
    </row>
    <row r="23" spans="2:5" ht="47.25" x14ac:dyDescent="0.25">
      <c r="B23" s="5" t="s">
        <v>6</v>
      </c>
      <c r="C23" s="20" t="s">
        <v>134</v>
      </c>
      <c r="D23" s="32" t="s">
        <v>74</v>
      </c>
      <c r="E23" s="21">
        <v>289.66000000000003</v>
      </c>
    </row>
    <row r="24" spans="2:5" ht="15.75" x14ac:dyDescent="0.25">
      <c r="B24" s="2"/>
      <c r="C24" s="24" t="s">
        <v>75</v>
      </c>
      <c r="D24" s="33" t="s">
        <v>13</v>
      </c>
      <c r="E24" s="23">
        <v>24.1</v>
      </c>
    </row>
    <row r="25" spans="2:5" ht="15.75" x14ac:dyDescent="0.25">
      <c r="B25" s="2"/>
      <c r="C25" s="24" t="s">
        <v>2</v>
      </c>
      <c r="D25" s="33" t="s">
        <v>19</v>
      </c>
      <c r="E25" s="23">
        <v>70.5</v>
      </c>
    </row>
    <row r="26" spans="2:5" ht="15.75" thickBot="1" x14ac:dyDescent="0.3">
      <c r="B26" s="3"/>
      <c r="C26" s="19"/>
      <c r="D26" s="49" t="s">
        <v>233</v>
      </c>
      <c r="E26" s="50">
        <f>E25+E24+E23+E22+E21+E20+E19+E18+E17+E16+E15+E14+E13+E12</f>
        <v>1531.71</v>
      </c>
    </row>
  </sheetData>
  <customSheetViews>
    <customSheetView guid="{7D113E4B-2489-4A93-A066-E9128A217E1E}" state="hidden" topLeftCell="A4">
      <selection activeCell="C22" sqref="C22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customSheetViews>
    <customSheetView guid="{7D113E4B-2489-4A93-A066-E9128A217E1E}" state="hidden"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30"/>
  <sheetViews>
    <sheetView topLeftCell="A4" workbookViewId="0">
      <selection activeCell="E30" sqref="E30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155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162</v>
      </c>
      <c r="D13" s="30" t="s">
        <v>15</v>
      </c>
      <c r="E13" s="26">
        <v>225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41</v>
      </c>
      <c r="C17" s="18" t="s">
        <v>184</v>
      </c>
      <c r="D17" s="37" t="s">
        <v>53</v>
      </c>
      <c r="E17" s="44">
        <v>45.6</v>
      </c>
    </row>
    <row r="18" spans="2:5" ht="52.15" customHeight="1" x14ac:dyDescent="0.25">
      <c r="B18" s="5"/>
      <c r="C18" s="40" t="s">
        <v>156</v>
      </c>
      <c r="D18" s="41" t="s">
        <v>157</v>
      </c>
      <c r="E18" s="45">
        <v>114.56</v>
      </c>
    </row>
    <row r="19" spans="2:5" ht="36.6" customHeight="1" x14ac:dyDescent="0.25">
      <c r="B19" s="5"/>
      <c r="C19" s="40" t="s">
        <v>185</v>
      </c>
      <c r="D19" s="41" t="s">
        <v>106</v>
      </c>
      <c r="E19" s="45">
        <v>201.98</v>
      </c>
    </row>
    <row r="20" spans="2:5" x14ac:dyDescent="0.25">
      <c r="B20" s="5"/>
      <c r="C20" s="42" t="s">
        <v>57</v>
      </c>
      <c r="D20" s="43" t="s">
        <v>16</v>
      </c>
      <c r="E20" s="46">
        <v>68.180000000000007</v>
      </c>
    </row>
    <row r="21" spans="2:5" ht="21.6" customHeight="1" thickBot="1" x14ac:dyDescent="0.3">
      <c r="B21" s="3"/>
      <c r="C21" s="19" t="s">
        <v>3</v>
      </c>
      <c r="D21" s="38" t="s">
        <v>17</v>
      </c>
      <c r="E21" s="47">
        <v>89.1</v>
      </c>
    </row>
    <row r="22" spans="2:5" ht="21.6" customHeight="1" thickBot="1" x14ac:dyDescent="0.3">
      <c r="B22" s="2"/>
      <c r="C22" s="60" t="s">
        <v>2</v>
      </c>
      <c r="D22" s="61" t="s">
        <v>46</v>
      </c>
      <c r="E22" s="62">
        <v>58.75</v>
      </c>
    </row>
    <row r="23" spans="2:5" ht="60" x14ac:dyDescent="0.25">
      <c r="B23" s="6" t="s">
        <v>42</v>
      </c>
      <c r="C23" s="20" t="s">
        <v>91</v>
      </c>
      <c r="D23" s="32" t="s">
        <v>16</v>
      </c>
      <c r="E23" s="21">
        <v>90</v>
      </c>
    </row>
    <row r="24" spans="2:5" ht="16.5" thickBot="1" x14ac:dyDescent="0.3">
      <c r="B24" s="7"/>
      <c r="C24" s="22" t="s">
        <v>160</v>
      </c>
      <c r="D24" s="39" t="s">
        <v>18</v>
      </c>
      <c r="E24" s="48">
        <v>192</v>
      </c>
    </row>
    <row r="25" spans="2:5" ht="40.15" customHeight="1" x14ac:dyDescent="0.25">
      <c r="B25" s="5" t="s">
        <v>6</v>
      </c>
      <c r="C25" s="20" t="s">
        <v>161</v>
      </c>
      <c r="D25" s="32" t="s">
        <v>69</v>
      </c>
      <c r="E25" s="21">
        <v>124.56</v>
      </c>
    </row>
    <row r="26" spans="2:5" ht="22.15" customHeight="1" x14ac:dyDescent="0.25">
      <c r="B26" s="2"/>
      <c r="C26" s="24" t="s">
        <v>88</v>
      </c>
      <c r="D26" s="33" t="s">
        <v>89</v>
      </c>
      <c r="E26" s="23">
        <v>128.1</v>
      </c>
    </row>
    <row r="27" spans="2:5" ht="22.15" customHeight="1" x14ac:dyDescent="0.25">
      <c r="B27" s="2"/>
      <c r="C27" s="24" t="s">
        <v>75</v>
      </c>
      <c r="D27" s="33" t="s">
        <v>13</v>
      </c>
      <c r="E27" s="23">
        <v>24.1</v>
      </c>
    </row>
    <row r="28" spans="2:5" ht="14.45" customHeight="1" x14ac:dyDescent="0.25">
      <c r="B28" s="2"/>
      <c r="C28" s="24" t="s">
        <v>2</v>
      </c>
      <c r="D28" s="33" t="s">
        <v>19</v>
      </c>
      <c r="E28" s="23">
        <v>70.5</v>
      </c>
    </row>
    <row r="29" spans="2:5" ht="30.75" thickBot="1" x14ac:dyDescent="0.3">
      <c r="B29" s="3"/>
      <c r="C29" s="19"/>
      <c r="D29" s="49" t="s">
        <v>230</v>
      </c>
      <c r="E29" s="50">
        <f>E28+E27+E26+E25+E24+E23+E22+E21+E20+E19+E18+E17+E16+E15+E14+E13</f>
        <v>1633.6999999999998</v>
      </c>
    </row>
    <row r="30" spans="2:5" ht="15.75" x14ac:dyDescent="0.25">
      <c r="D30" s="63" t="s">
        <v>216</v>
      </c>
    </row>
  </sheetData>
  <customSheetViews>
    <customSheetView guid="{7D113E4B-2489-4A93-A066-E9128A217E1E}" state="hidden" topLeftCell="A4">
      <selection activeCell="E30" sqref="E30"/>
      <pageMargins left="0.7" right="0.7" top="0.75" bottom="0.75" header="0.3" footer="0.3"/>
    </customSheetView>
    <customSheetView guid="{06E0BFEC-26B1-439F-9F91-D4251EABDD05}" topLeftCell="A20">
      <selection activeCell="E30" sqref="E30"/>
      <pageMargins left="0.7" right="0.7" top="0.75" bottom="0.75" header="0.3" footer="0.3"/>
    </customSheetView>
    <customSheetView guid="{C9C26154-0979-4920-B652-51709B043797}" topLeftCell="A4">
      <selection activeCell="D31" sqref="D31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E25"/>
  <sheetViews>
    <sheetView workbookViewId="0">
      <selection sqref="A1:E25"/>
    </sheetView>
  </sheetViews>
  <sheetFormatPr defaultRowHeight="15" x14ac:dyDescent="0.25"/>
  <cols>
    <col min="2" max="2" width="13.140625" customWidth="1"/>
    <col min="3" max="3" width="23.42578125" customWidth="1"/>
    <col min="4" max="4" width="13.42578125" customWidth="1"/>
    <col min="5" max="5" width="16.85546875" customWidth="1"/>
  </cols>
  <sheetData>
    <row r="1" spans="2:5" x14ac:dyDescent="0.25">
      <c r="B1" t="s">
        <v>33</v>
      </c>
    </row>
    <row r="3" spans="2:5" x14ac:dyDescent="0.25">
      <c r="C3" t="s">
        <v>145</v>
      </c>
    </row>
    <row r="6" spans="2:5" x14ac:dyDescent="0.25">
      <c r="B6" s="10" t="s">
        <v>4</v>
      </c>
      <c r="C6" s="12" t="s">
        <v>39</v>
      </c>
      <c r="D6" s="10"/>
      <c r="E6" s="11"/>
    </row>
    <row r="7" spans="2:5" ht="15.75" thickBot="1" x14ac:dyDescent="0.3"/>
    <row r="8" spans="2:5" ht="15.75" thickBot="1" x14ac:dyDescent="0.3">
      <c r="B8" s="8">
        <v>10</v>
      </c>
      <c r="C8" s="9" t="s">
        <v>1</v>
      </c>
      <c r="D8" s="15" t="s">
        <v>11</v>
      </c>
      <c r="E8" s="16" t="s">
        <v>12</v>
      </c>
    </row>
    <row r="9" spans="2:5" ht="15.75" thickBot="1" x14ac:dyDescent="0.3">
      <c r="B9" s="13"/>
      <c r="C9" s="14"/>
      <c r="D9" s="14" t="s">
        <v>9</v>
      </c>
      <c r="E9" s="14" t="s">
        <v>10</v>
      </c>
    </row>
    <row r="10" spans="2:5" ht="47.25" x14ac:dyDescent="0.25">
      <c r="B10" s="1" t="s">
        <v>76</v>
      </c>
      <c r="C10" s="25" t="s">
        <v>146</v>
      </c>
      <c r="D10" s="30" t="s">
        <v>48</v>
      </c>
      <c r="E10" s="26">
        <v>202.64</v>
      </c>
    </row>
    <row r="11" spans="2:5" ht="15.75" x14ac:dyDescent="0.25">
      <c r="B11" s="2"/>
      <c r="C11" s="27" t="s">
        <v>116</v>
      </c>
      <c r="D11" s="31" t="s">
        <v>13</v>
      </c>
      <c r="E11" s="28">
        <v>58.83</v>
      </c>
    </row>
    <row r="12" spans="2:5" ht="16.5" thickBot="1" x14ac:dyDescent="0.3">
      <c r="B12" s="2"/>
      <c r="C12" s="29" t="s">
        <v>117</v>
      </c>
      <c r="D12" s="31" t="s">
        <v>186</v>
      </c>
      <c r="E12" s="34">
        <v>146.1</v>
      </c>
    </row>
    <row r="13" spans="2:5" ht="15.75" thickBot="1" x14ac:dyDescent="0.3">
      <c r="B13" s="4" t="s">
        <v>5</v>
      </c>
      <c r="C13" s="17" t="s">
        <v>20</v>
      </c>
      <c r="D13" s="35" t="s">
        <v>16</v>
      </c>
      <c r="E13" s="36">
        <v>76</v>
      </c>
    </row>
    <row r="14" spans="2:5" ht="30" x14ac:dyDescent="0.25">
      <c r="B14" s="5" t="s">
        <v>77</v>
      </c>
      <c r="C14" s="18" t="s">
        <v>147</v>
      </c>
      <c r="D14" s="37" t="s">
        <v>35</v>
      </c>
      <c r="E14" s="44">
        <v>66.84</v>
      </c>
    </row>
    <row r="15" spans="2:5" ht="45" x14ac:dyDescent="0.25">
      <c r="B15" s="5"/>
      <c r="C15" s="40" t="s">
        <v>182</v>
      </c>
      <c r="D15" s="41" t="s">
        <v>149</v>
      </c>
      <c r="E15" s="45">
        <v>87.64</v>
      </c>
    </row>
    <row r="16" spans="2:5" ht="45" x14ac:dyDescent="0.25">
      <c r="B16" s="5"/>
      <c r="C16" s="40" t="s">
        <v>187</v>
      </c>
      <c r="D16" s="41" t="s">
        <v>101</v>
      </c>
      <c r="E16" s="45">
        <v>112.5</v>
      </c>
    </row>
    <row r="17" spans="2:5" ht="30" x14ac:dyDescent="0.25">
      <c r="B17" s="5"/>
      <c r="C17" s="40" t="s">
        <v>151</v>
      </c>
      <c r="D17" s="41" t="s">
        <v>95</v>
      </c>
      <c r="E17" s="45">
        <v>155.22</v>
      </c>
    </row>
    <row r="18" spans="2:5" ht="30" x14ac:dyDescent="0.25">
      <c r="B18" s="5"/>
      <c r="C18" s="40" t="s">
        <v>152</v>
      </c>
      <c r="D18" s="41" t="s">
        <v>16</v>
      </c>
      <c r="E18" s="45">
        <v>55.26</v>
      </c>
    </row>
    <row r="19" spans="2:5" x14ac:dyDescent="0.25">
      <c r="B19" s="5"/>
      <c r="C19" s="42" t="s">
        <v>2</v>
      </c>
      <c r="D19" s="43" t="s">
        <v>46</v>
      </c>
      <c r="E19" s="46">
        <v>58.75</v>
      </c>
    </row>
    <row r="20" spans="2:5" ht="15.75" thickBot="1" x14ac:dyDescent="0.3">
      <c r="B20" s="3"/>
      <c r="C20" s="19" t="s">
        <v>3</v>
      </c>
      <c r="D20" s="38" t="s">
        <v>17</v>
      </c>
      <c r="E20" s="47">
        <v>89.1</v>
      </c>
    </row>
    <row r="21" spans="2:5" ht="45" x14ac:dyDescent="0.25">
      <c r="B21" s="6" t="s">
        <v>78</v>
      </c>
      <c r="C21" s="20" t="s">
        <v>188</v>
      </c>
      <c r="D21" s="32" t="s">
        <v>16</v>
      </c>
      <c r="E21" s="21">
        <v>96.3</v>
      </c>
    </row>
    <row r="22" spans="2:5" ht="16.5" thickBot="1" x14ac:dyDescent="0.3">
      <c r="B22" s="7"/>
      <c r="C22" s="22" t="s">
        <v>123</v>
      </c>
      <c r="D22" s="39" t="s">
        <v>18</v>
      </c>
      <c r="E22" s="48">
        <v>90.2</v>
      </c>
    </row>
    <row r="23" spans="2:5" ht="31.5" x14ac:dyDescent="0.25">
      <c r="B23" s="5" t="s">
        <v>79</v>
      </c>
      <c r="C23" s="20" t="s">
        <v>105</v>
      </c>
      <c r="D23" s="32" t="s">
        <v>106</v>
      </c>
      <c r="E23" s="21">
        <v>418.5</v>
      </c>
    </row>
    <row r="24" spans="2:5" ht="31.5" x14ac:dyDescent="0.25">
      <c r="B24" s="2"/>
      <c r="C24" s="24" t="s">
        <v>96</v>
      </c>
      <c r="D24" s="33" t="s">
        <v>62</v>
      </c>
      <c r="E24" s="23">
        <v>26.48</v>
      </c>
    </row>
    <row r="25" spans="2:5" ht="15.75" thickBot="1" x14ac:dyDescent="0.3">
      <c r="B25" s="3"/>
      <c r="C25" s="19"/>
      <c r="D25" s="49" t="s">
        <v>230</v>
      </c>
      <c r="E25" s="50">
        <f>E24+E23+E22+E21+E20+E19+E18+E17+E15+E16+E14+E13+E12+E10+11:11</f>
        <v>1740.3599999999997</v>
      </c>
    </row>
  </sheetData>
  <customSheetViews>
    <customSheetView guid="{7D113E4B-2489-4A93-A066-E9128A217E1E}" state="hidden">
      <selection sqref="A1:E25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topLeftCell="A4" workbookViewId="0">
      <selection activeCell="C18" sqref="C18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112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97</v>
      </c>
      <c r="D13" s="30" t="s">
        <v>48</v>
      </c>
      <c r="E13" s="26">
        <v>208.76</v>
      </c>
    </row>
    <row r="14" spans="2:5" ht="15.75" x14ac:dyDescent="0.25">
      <c r="B14" s="2"/>
      <c r="C14" s="27" t="s">
        <v>49</v>
      </c>
      <c r="D14" s="31" t="s">
        <v>13</v>
      </c>
      <c r="E14" s="28">
        <v>75.760000000000005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94.4</v>
      </c>
    </row>
    <row r="17" spans="2:5" ht="30" x14ac:dyDescent="0.25">
      <c r="B17" s="5" t="s">
        <v>77</v>
      </c>
      <c r="C17" s="18" t="s">
        <v>164</v>
      </c>
      <c r="D17" s="37" t="s">
        <v>35</v>
      </c>
      <c r="E17" s="44">
        <v>24.24</v>
      </c>
    </row>
    <row r="18" spans="2:5" ht="67.5" customHeight="1" x14ac:dyDescent="0.25">
      <c r="B18" s="5"/>
      <c r="C18" s="40" t="s">
        <v>99</v>
      </c>
      <c r="D18" s="41" t="s">
        <v>21</v>
      </c>
      <c r="E18" s="45">
        <v>101.49</v>
      </c>
    </row>
    <row r="19" spans="2:5" ht="36.6" customHeight="1" x14ac:dyDescent="0.25">
      <c r="B19" s="5"/>
      <c r="C19" s="40" t="s">
        <v>100</v>
      </c>
      <c r="D19" s="41" t="s">
        <v>101</v>
      </c>
      <c r="E19" s="45">
        <v>123.03</v>
      </c>
    </row>
    <row r="20" spans="2:5" ht="36" customHeight="1" x14ac:dyDescent="0.25">
      <c r="B20" s="5"/>
      <c r="C20" s="40" t="s">
        <v>102</v>
      </c>
      <c r="D20" s="41" t="s">
        <v>30</v>
      </c>
      <c r="E20" s="45">
        <v>135.46</v>
      </c>
    </row>
    <row r="21" spans="2:5" ht="36" customHeight="1" x14ac:dyDescent="0.25">
      <c r="B21" s="5"/>
      <c r="C21" s="40" t="s">
        <v>57</v>
      </c>
      <c r="D21" s="41" t="s">
        <v>16</v>
      </c>
      <c r="E21" s="45">
        <v>87.5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103</v>
      </c>
      <c r="D24" s="32" t="s">
        <v>16</v>
      </c>
      <c r="E24" s="21">
        <v>91.86</v>
      </c>
    </row>
    <row r="25" spans="2:5" ht="16.5" thickBot="1" x14ac:dyDescent="0.3">
      <c r="B25" s="7"/>
      <c r="C25" s="22" t="s">
        <v>104</v>
      </c>
      <c r="D25" s="39" t="s">
        <v>53</v>
      </c>
      <c r="E25" s="48">
        <v>170.67</v>
      </c>
    </row>
    <row r="26" spans="2:5" ht="40.15" customHeight="1" x14ac:dyDescent="0.25">
      <c r="B26" s="5" t="s">
        <v>79</v>
      </c>
      <c r="C26" s="20" t="s">
        <v>105</v>
      </c>
      <c r="D26" s="32" t="s">
        <v>106</v>
      </c>
      <c r="E26" s="21">
        <v>418.5</v>
      </c>
    </row>
    <row r="27" spans="2:5" ht="22.15" customHeight="1" x14ac:dyDescent="0.25">
      <c r="B27" s="2"/>
      <c r="C27" s="24" t="s">
        <v>107</v>
      </c>
      <c r="D27" s="33" t="s">
        <v>15</v>
      </c>
      <c r="E27" s="23">
        <v>24.1</v>
      </c>
    </row>
    <row r="28" spans="2:5" ht="30.75" thickBot="1" x14ac:dyDescent="0.3">
      <c r="B28" s="3"/>
      <c r="C28" s="19"/>
      <c r="D28" s="49" t="s">
        <v>31</v>
      </c>
      <c r="E28" s="50">
        <f>E27+E26+E25+E24+E23+E22+E20+E19+E18+E17+E16+E15+E14+E13</f>
        <v>1727.72</v>
      </c>
    </row>
  </sheetData>
  <customSheetViews>
    <customSheetView guid="{7D113E4B-2489-4A93-A066-E9128A217E1E}" state="hidden" topLeftCell="A4">
      <selection activeCell="C18" sqref="C18"/>
      <pageMargins left="0.7" right="0.7" top="0.75" bottom="0.75" header="0.3" footer="0.3"/>
    </customSheetView>
    <customSheetView guid="{06E0BFEC-26B1-439F-9F91-D4251EABDD05}" state="hidden" topLeftCell="A4">
      <selection activeCell="C18" sqref="C18"/>
      <pageMargins left="0.7" right="0.7" top="0.75" bottom="0.75" header="0.3" footer="0.3"/>
    </customSheetView>
    <customSheetView guid="{C9C26154-0979-4920-B652-51709B043797}" state="hidden" topLeftCell="A4">
      <selection activeCell="C18" sqref="C18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31"/>
  <sheetViews>
    <sheetView topLeftCell="A10" workbookViewId="0">
      <selection activeCell="E31" sqref="E31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111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80</v>
      </c>
      <c r="D13" s="30" t="s">
        <v>15</v>
      </c>
      <c r="E13" s="26">
        <v>274.16000000000003</v>
      </c>
    </row>
    <row r="14" spans="2:5" ht="15.75" x14ac:dyDescent="0.25">
      <c r="B14" s="2"/>
      <c r="C14" s="27" t="s">
        <v>81</v>
      </c>
      <c r="D14" s="31" t="s">
        <v>16</v>
      </c>
      <c r="E14" s="28">
        <v>42.67</v>
      </c>
    </row>
    <row r="15" spans="2:5" ht="15.75" x14ac:dyDescent="0.25">
      <c r="B15" s="2"/>
      <c r="C15" s="29" t="s">
        <v>8</v>
      </c>
      <c r="D15" s="31" t="s">
        <v>14</v>
      </c>
      <c r="E15" s="34">
        <v>111.6</v>
      </c>
    </row>
    <row r="16" spans="2:5" ht="16.5" thickBot="1" x14ac:dyDescent="0.3">
      <c r="B16" s="2"/>
      <c r="C16" s="51" t="s">
        <v>82</v>
      </c>
      <c r="D16" s="52" t="s">
        <v>83</v>
      </c>
      <c r="E16" s="53">
        <v>34.33</v>
      </c>
    </row>
    <row r="17" spans="2:5" ht="15.75" thickBot="1" x14ac:dyDescent="0.3">
      <c r="B17" s="4" t="s">
        <v>5</v>
      </c>
      <c r="C17" s="17" t="s">
        <v>20</v>
      </c>
      <c r="D17" s="35" t="s">
        <v>16</v>
      </c>
      <c r="E17" s="36">
        <v>94.4</v>
      </c>
    </row>
    <row r="18" spans="2:5" ht="30" x14ac:dyDescent="0.25">
      <c r="B18" s="5" t="s">
        <v>77</v>
      </c>
      <c r="C18" s="18" t="s">
        <v>169</v>
      </c>
      <c r="D18" s="37" t="s">
        <v>35</v>
      </c>
      <c r="E18" s="44">
        <v>53.88</v>
      </c>
    </row>
    <row r="19" spans="2:5" ht="52.15" customHeight="1" x14ac:dyDescent="0.25">
      <c r="B19" s="5"/>
      <c r="C19" s="40" t="s">
        <v>85</v>
      </c>
      <c r="D19" s="41" t="s">
        <v>55</v>
      </c>
      <c r="E19" s="45">
        <v>121.66</v>
      </c>
    </row>
    <row r="20" spans="2:5" ht="36.6" customHeight="1" x14ac:dyDescent="0.25">
      <c r="B20" s="5"/>
      <c r="C20" s="40" t="s">
        <v>86</v>
      </c>
      <c r="D20" s="41" t="s">
        <v>87</v>
      </c>
      <c r="E20" s="45">
        <v>131.19999999999999</v>
      </c>
    </row>
    <row r="21" spans="2:5" ht="36" customHeight="1" x14ac:dyDescent="0.25">
      <c r="B21" s="5"/>
      <c r="C21" s="40" t="s">
        <v>88</v>
      </c>
      <c r="D21" s="41" t="s">
        <v>89</v>
      </c>
      <c r="E21" s="45">
        <v>128.1</v>
      </c>
    </row>
    <row r="22" spans="2:5" ht="36" customHeight="1" x14ac:dyDescent="0.25">
      <c r="B22" s="5"/>
      <c r="C22" s="40" t="s">
        <v>90</v>
      </c>
      <c r="D22" s="41" t="s">
        <v>16</v>
      </c>
      <c r="E22" s="45">
        <v>55.26</v>
      </c>
    </row>
    <row r="23" spans="2:5" x14ac:dyDescent="0.25">
      <c r="B23" s="5"/>
      <c r="C23" s="42" t="s">
        <v>2</v>
      </c>
      <c r="D23" s="43" t="s">
        <v>46</v>
      </c>
      <c r="E23" s="46">
        <v>58.75</v>
      </c>
    </row>
    <row r="24" spans="2:5" ht="21.6" customHeight="1" thickBot="1" x14ac:dyDescent="0.3">
      <c r="B24" s="3"/>
      <c r="C24" s="19" t="s">
        <v>3</v>
      </c>
      <c r="D24" s="38" t="s">
        <v>17</v>
      </c>
      <c r="E24" s="47">
        <v>89.1</v>
      </c>
    </row>
    <row r="25" spans="2:5" ht="60" x14ac:dyDescent="0.25">
      <c r="B25" s="6" t="s">
        <v>78</v>
      </c>
      <c r="C25" s="20" t="s">
        <v>91</v>
      </c>
      <c r="D25" s="32" t="s">
        <v>16</v>
      </c>
      <c r="E25" s="21">
        <v>90</v>
      </c>
    </row>
    <row r="26" spans="2:5" ht="16.5" thickBot="1" x14ac:dyDescent="0.3">
      <c r="B26" s="7"/>
      <c r="C26" s="22" t="s">
        <v>92</v>
      </c>
      <c r="D26" s="39" t="s">
        <v>83</v>
      </c>
      <c r="E26" s="48">
        <v>83</v>
      </c>
    </row>
    <row r="27" spans="2:5" ht="40.15" customHeight="1" x14ac:dyDescent="0.25">
      <c r="B27" s="5" t="s">
        <v>79</v>
      </c>
      <c r="C27" s="20" t="s">
        <v>166</v>
      </c>
      <c r="D27" s="32" t="s">
        <v>44</v>
      </c>
      <c r="E27" s="21">
        <v>420</v>
      </c>
    </row>
    <row r="28" spans="2:5" ht="40.15" customHeight="1" x14ac:dyDescent="0.25">
      <c r="B28" s="5"/>
      <c r="C28" s="54"/>
      <c r="D28" s="55"/>
      <c r="E28" s="56"/>
    </row>
    <row r="29" spans="2:5" ht="22.15" customHeight="1" x14ac:dyDescent="0.25">
      <c r="B29" s="2"/>
      <c r="C29" s="24" t="s">
        <v>96</v>
      </c>
      <c r="D29" s="33" t="s">
        <v>62</v>
      </c>
      <c r="E29" s="23">
        <v>26.48</v>
      </c>
    </row>
    <row r="30" spans="2:5" ht="14.45" customHeight="1" x14ac:dyDescent="0.25">
      <c r="B30" s="2"/>
      <c r="C30" s="24"/>
      <c r="D30" s="33"/>
      <c r="E30" s="23"/>
    </row>
    <row r="31" spans="2:5" ht="66" customHeight="1" thickBot="1" x14ac:dyDescent="0.3">
      <c r="B31" s="3"/>
      <c r="C31" s="19"/>
      <c r="D31" s="49" t="s">
        <v>31</v>
      </c>
      <c r="E31" s="50">
        <f>E29+E27+E26+E25+E24+E23+E21+E20+E19+E18+E17+E15+E14+E13</f>
        <v>1725.0000000000005</v>
      </c>
    </row>
  </sheetData>
  <customSheetViews>
    <customSheetView guid="{7D113E4B-2489-4A93-A066-E9128A217E1E}" state="hidden" topLeftCell="A10">
      <selection activeCell="E31" sqref="E31"/>
      <pageMargins left="0.7" right="0.7" top="0.75" bottom="0.75" header="0.3" footer="0.3"/>
    </customSheetView>
    <customSheetView guid="{06E0BFEC-26B1-439F-9F91-D4251EABDD05}" state="hidden" topLeftCell="A10">
      <selection activeCell="E31" sqref="E31"/>
      <pageMargins left="0.7" right="0.7" top="0.75" bottom="0.75" header="0.3" footer="0.3"/>
    </customSheetView>
    <customSheetView guid="{C9C26154-0979-4920-B652-51709B043797}" state="hidden" topLeftCell="A10">
      <selection activeCell="E31" sqref="E31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workbookViewId="0">
      <selection activeCell="H44" sqref="H44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110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63</v>
      </c>
      <c r="D13" s="30" t="s">
        <v>15</v>
      </c>
      <c r="E13" s="26">
        <v>199.5</v>
      </c>
    </row>
    <row r="14" spans="2:5" ht="15.75" x14ac:dyDescent="0.25">
      <c r="B14" s="2"/>
      <c r="C14" s="27" t="s">
        <v>64</v>
      </c>
      <c r="D14" s="31" t="s">
        <v>13</v>
      </c>
      <c r="E14" s="28">
        <v>58.83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97.4</v>
      </c>
    </row>
    <row r="17" spans="2:5" ht="30" x14ac:dyDescent="0.25">
      <c r="B17" s="5" t="s">
        <v>77</v>
      </c>
      <c r="C17" s="18" t="s">
        <v>167</v>
      </c>
      <c r="D17" s="37" t="s">
        <v>35</v>
      </c>
      <c r="E17" s="44">
        <v>14.3</v>
      </c>
    </row>
    <row r="18" spans="2:5" ht="52.15" customHeight="1" x14ac:dyDescent="0.25">
      <c r="B18" s="5"/>
      <c r="C18" s="40" t="s">
        <v>67</v>
      </c>
      <c r="D18" s="41" t="s">
        <v>21</v>
      </c>
      <c r="E18" s="45">
        <v>104.59</v>
      </c>
    </row>
    <row r="19" spans="2:5" ht="36.6" customHeight="1" x14ac:dyDescent="0.25">
      <c r="B19" s="5"/>
      <c r="C19" s="40" t="s">
        <v>68</v>
      </c>
      <c r="D19" s="41" t="s">
        <v>69</v>
      </c>
      <c r="E19" s="45">
        <v>225.4</v>
      </c>
    </row>
    <row r="20" spans="2:5" ht="36" customHeight="1" x14ac:dyDescent="0.25">
      <c r="B20" s="5"/>
      <c r="C20" s="40" t="s">
        <v>70</v>
      </c>
      <c r="D20" s="41" t="s">
        <v>71</v>
      </c>
      <c r="E20" s="45">
        <v>192.01</v>
      </c>
    </row>
    <row r="21" spans="2:5" ht="36" customHeight="1" x14ac:dyDescent="0.25">
      <c r="B21" s="5"/>
      <c r="C21" s="40" t="s">
        <v>72</v>
      </c>
      <c r="D21" s="41" t="s">
        <v>16</v>
      </c>
      <c r="E21" s="45">
        <v>62.1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27</v>
      </c>
      <c r="D24" s="32" t="s">
        <v>16</v>
      </c>
      <c r="E24" s="21">
        <v>96.3</v>
      </c>
    </row>
    <row r="25" spans="2:5" ht="16.5" thickBot="1" x14ac:dyDescent="0.3">
      <c r="B25" s="7"/>
      <c r="C25" s="22" t="s">
        <v>37</v>
      </c>
      <c r="D25" s="39" t="s">
        <v>18</v>
      </c>
      <c r="E25" s="48">
        <v>90.2</v>
      </c>
    </row>
    <row r="26" spans="2:5" ht="40.15" customHeight="1" x14ac:dyDescent="0.25">
      <c r="B26" s="5" t="s">
        <v>79</v>
      </c>
      <c r="C26" s="20" t="s">
        <v>73</v>
      </c>
      <c r="D26" s="32" t="s">
        <v>74</v>
      </c>
      <c r="E26" s="21">
        <v>335.23</v>
      </c>
    </row>
    <row r="27" spans="2:5" ht="22.15" customHeight="1" x14ac:dyDescent="0.25">
      <c r="B27" s="2"/>
      <c r="C27" s="24" t="s">
        <v>75</v>
      </c>
      <c r="D27" s="33" t="s">
        <v>13</v>
      </c>
      <c r="E27" s="23">
        <v>24.1</v>
      </c>
    </row>
    <row r="28" spans="2:5" ht="14.45" customHeight="1" x14ac:dyDescent="0.25">
      <c r="B28" s="2"/>
      <c r="C28" s="24" t="s">
        <v>2</v>
      </c>
      <c r="D28" s="33" t="s">
        <v>19</v>
      </c>
      <c r="E28" s="23">
        <v>70.5</v>
      </c>
    </row>
    <row r="29" spans="2:5" ht="30.75" thickBot="1" x14ac:dyDescent="0.3">
      <c r="B29" s="3"/>
      <c r="C29" s="19"/>
      <c r="D29" s="49" t="s">
        <v>31</v>
      </c>
      <c r="E29" s="50">
        <f>E27+E26+E25+E24+E23+E22+E20+E19+E18+E17+E16+E15+E14+E13</f>
        <v>1697.31</v>
      </c>
    </row>
  </sheetData>
  <customSheetViews>
    <customSheetView guid="{7D113E4B-2489-4A93-A066-E9128A217E1E}" state="hidden">
      <selection activeCell="H44" sqref="H44"/>
      <pageMargins left="0.7" right="0.7" top="0.75" bottom="0.75" header="0.3" footer="0.3"/>
    </customSheetView>
    <customSheetView guid="{06E0BFEC-26B1-439F-9F91-D4251EABDD05}" state="hidden">
      <selection activeCell="H44" sqref="H44"/>
      <pageMargins left="0.7" right="0.7" top="0.75" bottom="0.75" header="0.3" footer="0.3"/>
    </customSheetView>
    <customSheetView guid="{C9C26154-0979-4920-B652-51709B043797}" state="hidden">
      <selection activeCell="H44" sqref="H44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30"/>
  <sheetViews>
    <sheetView topLeftCell="A7" workbookViewId="0">
      <selection activeCell="G19" sqref="G19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7" spans="2:5" x14ac:dyDescent="0.25">
      <c r="C7" t="s">
        <v>155</v>
      </c>
    </row>
    <row r="9" spans="2:5" x14ac:dyDescent="0.25">
      <c r="B9" s="10" t="s">
        <v>4</v>
      </c>
      <c r="C9" s="12" t="s">
        <v>39</v>
      </c>
      <c r="D9" s="10"/>
      <c r="E9" s="11"/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162</v>
      </c>
      <c r="D13" s="30" t="s">
        <v>15</v>
      </c>
      <c r="E13" s="26">
        <v>207.6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137</v>
      </c>
      <c r="D16" s="35" t="s">
        <v>44</v>
      </c>
      <c r="E16" s="36">
        <v>47</v>
      </c>
    </row>
    <row r="17" spans="2:5" ht="30" x14ac:dyDescent="0.25">
      <c r="B17" s="5" t="s">
        <v>41</v>
      </c>
      <c r="C17" s="18" t="s">
        <v>164</v>
      </c>
      <c r="D17" s="37" t="s">
        <v>35</v>
      </c>
      <c r="E17" s="44">
        <v>34.799999999999997</v>
      </c>
    </row>
    <row r="18" spans="2:5" ht="52.15" customHeight="1" x14ac:dyDescent="0.25">
      <c r="B18" s="5"/>
      <c r="C18" s="40" t="s">
        <v>156</v>
      </c>
      <c r="D18" s="41" t="s">
        <v>157</v>
      </c>
      <c r="E18" s="45">
        <v>114.56</v>
      </c>
    </row>
    <row r="19" spans="2:5" ht="36.6" customHeight="1" x14ac:dyDescent="0.25">
      <c r="B19" s="5"/>
      <c r="C19" s="40" t="s">
        <v>158</v>
      </c>
      <c r="D19" s="41" t="s">
        <v>69</v>
      </c>
      <c r="E19" s="45">
        <v>211.06</v>
      </c>
    </row>
    <row r="20" spans="2:5" ht="36" customHeight="1" x14ac:dyDescent="0.25">
      <c r="B20" s="5"/>
      <c r="C20" s="40" t="s">
        <v>159</v>
      </c>
      <c r="D20" s="41" t="s">
        <v>95</v>
      </c>
      <c r="E20" s="45">
        <v>145.86000000000001</v>
      </c>
    </row>
    <row r="21" spans="2:5" x14ac:dyDescent="0.25">
      <c r="B21" s="5"/>
      <c r="C21" s="42" t="s">
        <v>57</v>
      </c>
      <c r="D21" s="43" t="s">
        <v>16</v>
      </c>
      <c r="E21" s="46">
        <v>68.180000000000007</v>
      </c>
    </row>
    <row r="22" spans="2:5" ht="21.6" customHeight="1" thickBot="1" x14ac:dyDescent="0.3">
      <c r="B22" s="3"/>
      <c r="C22" s="19" t="s">
        <v>3</v>
      </c>
      <c r="D22" s="38" t="s">
        <v>17</v>
      </c>
      <c r="E22" s="47">
        <v>89.1</v>
      </c>
    </row>
    <row r="23" spans="2:5" ht="21.6" customHeight="1" thickBot="1" x14ac:dyDescent="0.3">
      <c r="B23" s="2"/>
      <c r="C23" s="60" t="s">
        <v>2</v>
      </c>
      <c r="D23" s="61" t="s">
        <v>46</v>
      </c>
      <c r="E23" s="62">
        <v>58.75</v>
      </c>
    </row>
    <row r="24" spans="2:5" ht="60" x14ac:dyDescent="0.25">
      <c r="B24" s="6" t="s">
        <v>42</v>
      </c>
      <c r="C24" s="20" t="s">
        <v>91</v>
      </c>
      <c r="D24" s="32" t="s">
        <v>16</v>
      </c>
      <c r="E24" s="21">
        <v>90</v>
      </c>
    </row>
    <row r="25" spans="2:5" ht="16.5" thickBot="1" x14ac:dyDescent="0.3">
      <c r="B25" s="7"/>
      <c r="C25" s="22" t="s">
        <v>160</v>
      </c>
      <c r="D25" s="39" t="s">
        <v>18</v>
      </c>
      <c r="E25" s="48">
        <v>192</v>
      </c>
    </row>
    <row r="26" spans="2:5" ht="40.15" customHeight="1" x14ac:dyDescent="0.25">
      <c r="B26" s="5" t="s">
        <v>6</v>
      </c>
      <c r="C26" s="20" t="s">
        <v>161</v>
      </c>
      <c r="D26" s="32" t="s">
        <v>69</v>
      </c>
      <c r="E26" s="21">
        <v>124.56</v>
      </c>
    </row>
    <row r="27" spans="2:5" ht="22.15" customHeight="1" x14ac:dyDescent="0.25">
      <c r="B27" s="2"/>
      <c r="C27" s="24" t="s">
        <v>88</v>
      </c>
      <c r="D27" s="33" t="s">
        <v>89</v>
      </c>
      <c r="E27" s="23">
        <v>128.1</v>
      </c>
    </row>
    <row r="28" spans="2:5" ht="22.15" customHeight="1" x14ac:dyDescent="0.25">
      <c r="B28" s="2"/>
      <c r="C28" s="24" t="s">
        <v>75</v>
      </c>
      <c r="D28" s="33" t="s">
        <v>13</v>
      </c>
      <c r="E28" s="23">
        <v>24.1</v>
      </c>
    </row>
    <row r="29" spans="2:5" ht="14.45" customHeight="1" x14ac:dyDescent="0.25">
      <c r="B29" s="2"/>
      <c r="C29" s="24" t="s">
        <v>2</v>
      </c>
      <c r="D29" s="33" t="s">
        <v>19</v>
      </c>
      <c r="E29" s="23">
        <v>70.5</v>
      </c>
    </row>
    <row r="30" spans="2:5" ht="30.75" thickBot="1" x14ac:dyDescent="0.3">
      <c r="B30" s="3"/>
      <c r="C30" s="19"/>
      <c r="D30" s="49" t="s">
        <v>31</v>
      </c>
      <c r="E30" s="50">
        <f>E29+E28+E27+E26+E25+E24+E23+E22+E21+E20+E19+E18+E17+E16+E15+E14+E13</f>
        <v>1760.4399999999998</v>
      </c>
    </row>
  </sheetData>
  <customSheetViews>
    <customSheetView guid="{7D113E4B-2489-4A93-A066-E9128A217E1E}" state="hidden" topLeftCell="A7">
      <selection activeCell="G19" sqref="G19"/>
      <pageMargins left="0.7" right="0.7" top="0.75" bottom="0.75" header="0.3" footer="0.3"/>
    </customSheetView>
    <customSheetView guid="{06E0BFEC-26B1-439F-9F91-D4251EABDD05}" state="hidden" topLeftCell="A7">
      <selection activeCell="G19" sqref="G19"/>
      <pageMargins left="0.7" right="0.7" top="0.75" bottom="0.75" header="0.3" footer="0.3"/>
    </customSheetView>
    <customSheetView guid="{C9C26154-0979-4920-B652-51709B043797}" state="hidden" topLeftCell="A7">
      <selection activeCell="G19" sqref="G19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9"/>
  <sheetViews>
    <sheetView topLeftCell="A16" workbookViewId="0">
      <selection activeCell="E17" sqref="E17"/>
    </sheetView>
  </sheetViews>
  <sheetFormatPr defaultRowHeight="15" x14ac:dyDescent="0.25"/>
  <cols>
    <col min="3" max="3" width="34.5703125" customWidth="1"/>
    <col min="5" max="5" width="21.71093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108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45383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40</v>
      </c>
      <c r="C13" s="25" t="s">
        <v>25</v>
      </c>
      <c r="D13" s="30" t="s">
        <v>15</v>
      </c>
      <c r="E13" s="26">
        <v>251.91</v>
      </c>
    </row>
    <row r="14" spans="2:5" ht="15.75" x14ac:dyDescent="0.25">
      <c r="B14" s="2"/>
      <c r="C14" s="27" t="s">
        <v>26</v>
      </c>
      <c r="D14" s="31" t="s">
        <v>13</v>
      </c>
      <c r="E14" s="28">
        <v>42.67</v>
      </c>
    </row>
    <row r="15" spans="2:5" ht="16.5" thickBot="1" x14ac:dyDescent="0.3">
      <c r="B15" s="2"/>
      <c r="C15" s="29" t="s">
        <v>8</v>
      </c>
      <c r="D15" s="31" t="s">
        <v>14</v>
      </c>
      <c r="E15" s="34">
        <v>111.6</v>
      </c>
    </row>
    <row r="16" spans="2:5" ht="15.75" thickBot="1" x14ac:dyDescent="0.3">
      <c r="B16" s="4" t="s">
        <v>5</v>
      </c>
      <c r="C16" s="17" t="s">
        <v>43</v>
      </c>
      <c r="D16" s="35" t="s">
        <v>44</v>
      </c>
      <c r="E16" s="36">
        <v>47</v>
      </c>
    </row>
    <row r="17" spans="2:5" ht="30" x14ac:dyDescent="0.25">
      <c r="B17" s="5" t="s">
        <v>41</v>
      </c>
      <c r="C17" s="18" t="s">
        <v>34</v>
      </c>
      <c r="D17" s="37" t="s">
        <v>35</v>
      </c>
      <c r="E17" s="44">
        <v>78.42</v>
      </c>
    </row>
    <row r="18" spans="2:5" ht="52.15" customHeight="1" x14ac:dyDescent="0.25">
      <c r="B18" s="5"/>
      <c r="C18" s="40" t="s">
        <v>22</v>
      </c>
      <c r="D18" s="41" t="s">
        <v>21</v>
      </c>
      <c r="E18" s="45">
        <v>117.51</v>
      </c>
    </row>
    <row r="19" spans="2:5" ht="36.6" customHeight="1" x14ac:dyDescent="0.25">
      <c r="B19" s="5"/>
      <c r="C19" s="40" t="s">
        <v>36</v>
      </c>
      <c r="D19" s="41" t="s">
        <v>29</v>
      </c>
      <c r="E19" s="45">
        <v>144.36000000000001</v>
      </c>
    </row>
    <row r="20" spans="2:5" ht="36" customHeight="1" x14ac:dyDescent="0.25">
      <c r="B20" s="5"/>
      <c r="C20" s="40" t="s">
        <v>23</v>
      </c>
      <c r="D20" s="41" t="s">
        <v>30</v>
      </c>
      <c r="E20" s="45">
        <v>163.28</v>
      </c>
    </row>
    <row r="21" spans="2:5" x14ac:dyDescent="0.25">
      <c r="B21" s="5"/>
      <c r="C21" s="42" t="s">
        <v>24</v>
      </c>
      <c r="D21" s="43" t="s">
        <v>16</v>
      </c>
      <c r="E21" s="46">
        <v>75.239999999999995</v>
      </c>
    </row>
    <row r="22" spans="2:5" x14ac:dyDescent="0.25">
      <c r="B22" s="5"/>
      <c r="C22" s="40" t="s">
        <v>45</v>
      </c>
      <c r="D22" s="41" t="s">
        <v>46</v>
      </c>
      <c r="E22" s="45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42</v>
      </c>
      <c r="C24" s="20" t="s">
        <v>27</v>
      </c>
      <c r="D24" s="32" t="s">
        <v>16</v>
      </c>
      <c r="E24" s="21">
        <v>96.3</v>
      </c>
    </row>
    <row r="25" spans="2:5" ht="16.5" thickBot="1" x14ac:dyDescent="0.3">
      <c r="B25" s="7"/>
      <c r="C25" s="22" t="s">
        <v>37</v>
      </c>
      <c r="D25" s="39" t="s">
        <v>18</v>
      </c>
      <c r="E25" s="48">
        <v>90.2</v>
      </c>
    </row>
    <row r="26" spans="2:5" ht="40.15" customHeight="1" x14ac:dyDescent="0.25">
      <c r="B26" s="5" t="s">
        <v>6</v>
      </c>
      <c r="C26" s="20" t="s">
        <v>38</v>
      </c>
      <c r="D26" s="32" t="s">
        <v>16</v>
      </c>
      <c r="E26" s="21">
        <v>250.3</v>
      </c>
    </row>
    <row r="27" spans="2:5" ht="22.15" customHeight="1" x14ac:dyDescent="0.25">
      <c r="B27" s="2"/>
      <c r="C27" s="24" t="s">
        <v>28</v>
      </c>
      <c r="D27" s="33" t="s">
        <v>13</v>
      </c>
      <c r="E27" s="23">
        <v>79.38</v>
      </c>
    </row>
    <row r="28" spans="2:5" ht="14.45" customHeight="1" x14ac:dyDescent="0.25">
      <c r="B28" s="2"/>
      <c r="C28" s="24" t="s">
        <v>2</v>
      </c>
      <c r="D28" s="33" t="s">
        <v>19</v>
      </c>
      <c r="E28" s="23">
        <v>70.5</v>
      </c>
    </row>
    <row r="29" spans="2:5" ht="30.75" thickBot="1" x14ac:dyDescent="0.3">
      <c r="B29" s="3"/>
      <c r="C29" s="19"/>
      <c r="D29" s="49" t="s">
        <v>31</v>
      </c>
      <c r="E29" s="50">
        <f>E28+E27+E26+E25+E24+E23+E22+E21+E20+E19+E18+E17+E16+E15+E14+E13</f>
        <v>1766.52</v>
      </c>
    </row>
  </sheetData>
  <customSheetViews>
    <customSheetView guid="{7D113E4B-2489-4A93-A066-E9128A217E1E}" state="hidden" topLeftCell="A16">
      <selection activeCell="E17" sqref="E17"/>
      <pageMargins left="0.7" right="0.7" top="0.75" bottom="0.75" header="0.3" footer="0.3"/>
    </customSheetView>
    <customSheetView guid="{06E0BFEC-26B1-439F-9F91-D4251EABDD05}" state="hidden" topLeftCell="A16">
      <selection activeCell="E17" sqref="E17"/>
      <pageMargins left="0.7" right="0.7" top="0.75" bottom="0.75" header="0.3" footer="0.3"/>
    </customSheetView>
    <customSheetView guid="{C9C26154-0979-4920-B652-51709B043797}" state="hidden" topLeftCell="A16">
      <selection activeCell="E17" sqref="E17"/>
      <pageMargins left="0.7" right="0.7" top="0.75" bottom="0.75" header="0.3" footer="0.3"/>
    </customSheetView>
  </customSheetViews>
  <pageMargins left="0.7" right="0.7" top="0.75" bottom="0.75" header="0.3" footer="0.3"/>
</worksheet>
</file>

<file path=xl/worksheets/sheet1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E28"/>
  <sheetViews>
    <sheetView topLeftCell="A31" workbookViewId="0">
      <selection activeCell="E9" sqref="E9"/>
    </sheetView>
  </sheetViews>
  <sheetFormatPr defaultRowHeight="15" x14ac:dyDescent="0.25"/>
  <cols>
    <col min="3" max="3" width="34.5703125" customWidth="1"/>
    <col min="5" max="5" width="23.85546875" customWidth="1"/>
  </cols>
  <sheetData>
    <row r="2" spans="2:5" x14ac:dyDescent="0.25">
      <c r="B2" t="s">
        <v>7</v>
      </c>
    </row>
    <row r="3" spans="2:5" x14ac:dyDescent="0.25">
      <c r="B3" t="s">
        <v>32</v>
      </c>
    </row>
    <row r="4" spans="2:5" x14ac:dyDescent="0.25">
      <c r="B4" t="s">
        <v>33</v>
      </c>
    </row>
    <row r="6" spans="2:5" x14ac:dyDescent="0.25">
      <c r="C6" t="s">
        <v>145</v>
      </c>
    </row>
    <row r="9" spans="2:5" x14ac:dyDescent="0.25">
      <c r="B9" s="10" t="s">
        <v>4</v>
      </c>
      <c r="C9" s="12" t="s">
        <v>39</v>
      </c>
      <c r="D9" s="10" t="s">
        <v>0</v>
      </c>
      <c r="E9" s="11">
        <v>45353</v>
      </c>
    </row>
    <row r="10" spans="2:5" ht="15.75" thickBot="1" x14ac:dyDescent="0.3"/>
    <row r="11" spans="2:5" ht="15.75" thickBot="1" x14ac:dyDescent="0.3">
      <c r="B11" s="8">
        <v>10</v>
      </c>
      <c r="C11" s="9" t="s">
        <v>1</v>
      </c>
      <c r="D11" s="15" t="s">
        <v>11</v>
      </c>
      <c r="E11" s="16" t="s">
        <v>12</v>
      </c>
    </row>
    <row r="12" spans="2:5" ht="15.75" thickBot="1" x14ac:dyDescent="0.3">
      <c r="B12" s="13"/>
      <c r="C12" s="14"/>
      <c r="D12" s="14" t="s">
        <v>9</v>
      </c>
      <c r="E12" s="14" t="s">
        <v>10</v>
      </c>
    </row>
    <row r="13" spans="2:5" ht="54" customHeight="1" x14ac:dyDescent="0.25">
      <c r="B13" s="1" t="s">
        <v>76</v>
      </c>
      <c r="C13" s="25" t="s">
        <v>146</v>
      </c>
      <c r="D13" s="30" t="s">
        <v>48</v>
      </c>
      <c r="E13" s="26">
        <v>202.64</v>
      </c>
    </row>
    <row r="14" spans="2:5" ht="15.75" x14ac:dyDescent="0.25">
      <c r="B14" s="2"/>
      <c r="C14" s="27" t="s">
        <v>116</v>
      </c>
      <c r="D14" s="31" t="s">
        <v>16</v>
      </c>
      <c r="E14" s="28">
        <v>58.83</v>
      </c>
    </row>
    <row r="15" spans="2:5" ht="16.5" thickBot="1" x14ac:dyDescent="0.3">
      <c r="B15" s="2"/>
      <c r="C15" s="29" t="s">
        <v>117</v>
      </c>
      <c r="D15" s="31" t="s">
        <v>51</v>
      </c>
      <c r="E15" s="34">
        <v>128.77000000000001</v>
      </c>
    </row>
    <row r="16" spans="2:5" ht="15.75" thickBot="1" x14ac:dyDescent="0.3">
      <c r="B16" s="4" t="s">
        <v>5</v>
      </c>
      <c r="C16" s="17" t="s">
        <v>20</v>
      </c>
      <c r="D16" s="35" t="s">
        <v>16</v>
      </c>
      <c r="E16" s="36">
        <v>94.4</v>
      </c>
    </row>
    <row r="17" spans="2:5" ht="30" x14ac:dyDescent="0.25">
      <c r="B17" s="5" t="s">
        <v>77</v>
      </c>
      <c r="C17" s="18" t="s">
        <v>147</v>
      </c>
      <c r="D17" s="37" t="s">
        <v>35</v>
      </c>
      <c r="E17" s="44">
        <v>66.84</v>
      </c>
    </row>
    <row r="18" spans="2:5" ht="60.75" customHeight="1" x14ac:dyDescent="0.25">
      <c r="B18" s="5"/>
      <c r="C18" s="40" t="s">
        <v>148</v>
      </c>
      <c r="D18" s="41" t="s">
        <v>149</v>
      </c>
      <c r="E18" s="45">
        <v>106.63</v>
      </c>
    </row>
    <row r="19" spans="2:5" ht="36.6" customHeight="1" x14ac:dyDescent="0.25">
      <c r="B19" s="5"/>
      <c r="C19" s="40" t="s">
        <v>150</v>
      </c>
      <c r="D19" s="41" t="s">
        <v>101</v>
      </c>
      <c r="E19" s="45">
        <v>136.30000000000001</v>
      </c>
    </row>
    <row r="20" spans="2:5" ht="36" customHeight="1" x14ac:dyDescent="0.25">
      <c r="B20" s="5"/>
      <c r="C20" s="40" t="s">
        <v>151</v>
      </c>
      <c r="D20" s="41" t="s">
        <v>95</v>
      </c>
      <c r="E20" s="45">
        <v>155.22</v>
      </c>
    </row>
    <row r="21" spans="2:5" ht="36" customHeight="1" x14ac:dyDescent="0.25">
      <c r="B21" s="5"/>
      <c r="C21" s="40" t="s">
        <v>152</v>
      </c>
      <c r="D21" s="41" t="s">
        <v>16</v>
      </c>
      <c r="E21" s="45">
        <v>55.26</v>
      </c>
    </row>
    <row r="22" spans="2:5" x14ac:dyDescent="0.25">
      <c r="B22" s="5"/>
      <c r="C22" s="42" t="s">
        <v>2</v>
      </c>
      <c r="D22" s="43" t="s">
        <v>46</v>
      </c>
      <c r="E22" s="46">
        <v>58.75</v>
      </c>
    </row>
    <row r="23" spans="2:5" ht="21.6" customHeight="1" thickBot="1" x14ac:dyDescent="0.3">
      <c r="B23" s="3"/>
      <c r="C23" s="19" t="s">
        <v>3</v>
      </c>
      <c r="D23" s="38" t="s">
        <v>17</v>
      </c>
      <c r="E23" s="47">
        <v>89.1</v>
      </c>
    </row>
    <row r="24" spans="2:5" ht="60" x14ac:dyDescent="0.25">
      <c r="B24" s="6" t="s">
        <v>78</v>
      </c>
      <c r="C24" s="20" t="s">
        <v>153</v>
      </c>
      <c r="D24" s="32" t="s">
        <v>16</v>
      </c>
      <c r="E24" s="21">
        <v>91.8</v>
      </c>
    </row>
    <row r="25" spans="2:5" ht="16.5" thickBot="1" x14ac:dyDescent="0.3">
      <c r="B25" s="7"/>
      <c r="C25" s="22" t="s">
        <v>154</v>
      </c>
      <c r="D25" s="39" t="s">
        <v>53</v>
      </c>
      <c r="E25" s="48">
        <v>165.5</v>
      </c>
    </row>
    <row r="26" spans="2:5" ht="40.15" customHeight="1" x14ac:dyDescent="0.25">
      <c r="B26" s="5" t="s">
        <v>79</v>
      </c>
      <c r="C26" s="20" t="s">
        <v>105</v>
      </c>
      <c r="D26" s="32" t="s">
        <v>106</v>
      </c>
      <c r="E26" s="21">
        <v>418.5</v>
      </c>
    </row>
    <row r="27" spans="2:5" ht="22.15" customHeight="1" x14ac:dyDescent="0.25">
      <c r="B27" s="2"/>
      <c r="C27" s="24" t="s">
        <v>96</v>
      </c>
      <c r="D27" s="33" t="s">
        <v>62</v>
      </c>
      <c r="E27" s="23">
        <v>26.48</v>
      </c>
    </row>
    <row r="28" spans="2:5" ht="66" customHeight="1" thickBot="1" x14ac:dyDescent="0.3">
      <c r="B28" s="3"/>
      <c r="C28" s="19"/>
      <c r="D28" s="49" t="s">
        <v>31</v>
      </c>
      <c r="E28" s="50">
        <f>E27+E26+E25+E24+E23+E22+E21+E20+E18+E19+E17+E16+E15+E14</f>
        <v>1652.3799999999997</v>
      </c>
    </row>
  </sheetData>
  <customSheetViews>
    <customSheetView guid="{7D113E4B-2489-4A93-A066-E9128A217E1E}" state="hidden" topLeftCell="A31">
      <selection activeCell="E9" sqref="E9"/>
      <pageMargins left="0.7" right="0.7" top="0.75" bottom="0.75" header="0.3" footer="0.3"/>
    </customSheetView>
    <customSheetView guid="{06E0BFEC-26B1-439F-9F91-D4251EABDD05}" state="hidden" topLeftCell="A31">
      <selection activeCell="E9" sqref="E9"/>
      <pageMargins left="0.7" right="0.7" top="0.75" bottom="0.75" header="0.3" footer="0.3"/>
    </customSheetView>
    <customSheetView guid="{C9C26154-0979-4920-B652-51709B043797}" state="hidden" topLeftCell="A31">
      <selection activeCell="E9" sqref="E9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107</vt:i4>
      </vt:variant>
    </vt:vector>
  </HeadingPairs>
  <TitlesOfParts>
    <vt:vector size="107" baseType="lpstr">
      <vt:lpstr>1 апреля</vt:lpstr>
      <vt:lpstr>Лист1</vt:lpstr>
      <vt:lpstr>Лист2</vt:lpstr>
      <vt:lpstr>1 апр.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  <vt:lpstr>Лист13</vt:lpstr>
      <vt:lpstr>Лист14</vt:lpstr>
      <vt:lpstr>Лист15</vt:lpstr>
      <vt:lpstr>Лист16</vt:lpstr>
      <vt:lpstr>Лист17</vt:lpstr>
      <vt:lpstr>Лист18</vt:lpstr>
      <vt:lpstr>Лист19</vt:lpstr>
      <vt:lpstr>Лист20</vt:lpstr>
      <vt:lpstr>Лист21</vt:lpstr>
      <vt:lpstr>Лист22</vt:lpstr>
      <vt:lpstr>Лист23</vt:lpstr>
      <vt:lpstr>2 апр.</vt:lpstr>
      <vt:lpstr>3 апр.</vt:lpstr>
      <vt:lpstr>2  мая</vt:lpstr>
      <vt:lpstr>1 июля</vt:lpstr>
      <vt:lpstr>6 мая</vt:lpstr>
      <vt:lpstr>2 июля</vt:lpstr>
      <vt:lpstr>Лист24</vt:lpstr>
      <vt:lpstr>3 июля</vt:lpstr>
      <vt:lpstr>11 апр.</vt:lpstr>
      <vt:lpstr>12 апр.</vt:lpstr>
      <vt:lpstr>15 апр.</vt:lpstr>
      <vt:lpstr>13 мая</vt:lpstr>
      <vt:lpstr>14 мая</vt:lpstr>
      <vt:lpstr>15 мая</vt:lpstr>
      <vt:lpstr>16 мая</vt:lpstr>
      <vt:lpstr>17 мая</vt:lpstr>
      <vt:lpstr>20 мая</vt:lpstr>
      <vt:lpstr>1 августа</vt:lpstr>
      <vt:lpstr>2 августа</vt:lpstr>
      <vt:lpstr>01 июля</vt:lpstr>
      <vt:lpstr>02 июля</vt:lpstr>
      <vt:lpstr>03 июля</vt:lpstr>
      <vt:lpstr>01 августа</vt:lpstr>
      <vt:lpstr>1 сентября</vt:lpstr>
      <vt:lpstr>02 сентября</vt:lpstr>
      <vt:lpstr>1 октября</vt:lpstr>
      <vt:lpstr>2 октября</vt:lpstr>
      <vt:lpstr>3 октября</vt:lpstr>
      <vt:lpstr>Лист26</vt:lpstr>
      <vt:lpstr>01 апреля</vt:lpstr>
      <vt:lpstr>02 апреля</vt:lpstr>
      <vt:lpstr>03 апреля</vt:lpstr>
      <vt:lpstr>04 апреля</vt:lpstr>
      <vt:lpstr>10 апреля</vt:lpstr>
      <vt:lpstr>11 апреля</vt:lpstr>
      <vt:lpstr>Лист25</vt:lpstr>
      <vt:lpstr>4 марта</vt:lpstr>
      <vt:lpstr>1 декабря</vt:lpstr>
      <vt:lpstr>2 декабря</vt:lpstr>
      <vt:lpstr>2 марта</vt:lpstr>
      <vt:lpstr>3 марта</vt:lpstr>
      <vt:lpstr>04 марта</vt:lpstr>
      <vt:lpstr>5 марта</vt:lpstr>
      <vt:lpstr>6 марта</vt:lpstr>
      <vt:lpstr>10 марта</vt:lpstr>
      <vt:lpstr>11 марта</vt:lpstr>
      <vt:lpstr>17 декабря</vt:lpstr>
      <vt:lpstr>12 марта</vt:lpstr>
      <vt:lpstr>13 марта</vt:lpstr>
      <vt:lpstr>16 марта</vt:lpstr>
      <vt:lpstr>17 марта</vt:lpstr>
      <vt:lpstr>18 марта</vt:lpstr>
      <vt:lpstr>19 марта</vt:lpstr>
      <vt:lpstr>23 марта</vt:lpstr>
      <vt:lpstr>24 марта</vt:lpstr>
      <vt:lpstr>25 марта</vt:lpstr>
      <vt:lpstr>26 марта</vt:lpstr>
      <vt:lpstr>27 марта</vt:lpstr>
      <vt:lpstr>30 марта</vt:lpstr>
      <vt:lpstr>31 марта</vt:lpstr>
      <vt:lpstr>31 Мартаа</vt:lpstr>
      <vt:lpstr>Лист28</vt:lpstr>
      <vt:lpstr>14 ноября</vt:lpstr>
      <vt:lpstr>13 ноября</vt:lpstr>
      <vt:lpstr>12 ноября</vt:lpstr>
      <vt:lpstr>11 ноября</vt:lpstr>
      <vt:lpstr>10 ноября</vt:lpstr>
      <vt:lpstr>7 ноября</vt:lpstr>
      <vt:lpstr>5 ноября</vt:lpstr>
      <vt:lpstr>1 ноября</vt:lpstr>
      <vt:lpstr>ноябрь</vt:lpstr>
      <vt:lpstr>9 октября</vt:lpstr>
      <vt:lpstr>Лист27</vt:lpstr>
      <vt:lpstr>Лист31</vt:lpstr>
      <vt:lpstr>2 июня</vt:lpstr>
      <vt:lpstr>30 май</vt:lpstr>
      <vt:lpstr>23 сентября</vt:lpstr>
      <vt:lpstr>24 сентября</vt:lpstr>
      <vt:lpstr>25 сентября</vt:lpstr>
      <vt:lpstr>2 сентября</vt:lpstr>
      <vt:lpstr>1 апреля </vt:lpstr>
      <vt:lpstr>2 апреля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2026-03-10T07:22:50Z</dcterms:modified>
</cp:coreProperties>
</file>